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26" activeTab="0"/>
  </bookViews>
  <sheets>
    <sheet name="ENVIRONNEMENT" sheetId="1" r:id="rId1"/>
    <sheet name="SOCIAL" sheetId="2" r:id="rId2"/>
    <sheet name="ECONOMIE" sheetId="3" r:id="rId3"/>
    <sheet name="BILAN" sheetId="4" r:id="rId4"/>
    <sheet name="recap_criteres" sheetId="5" state="hidden" r:id="rId5"/>
  </sheets>
  <definedNames>
    <definedName name="bilan_economie">'BILAN'!$A$20</definedName>
    <definedName name="bilan_environ">'BILAN'!$A$14</definedName>
    <definedName name="bilan_social">'BILAN'!$A$17</definedName>
    <definedName name="échelle" localSheetId="2">'ECONOMIE'!#REF!</definedName>
    <definedName name="échelle" localSheetId="0">'ENVIRONNEMENT'!#REF!</definedName>
    <definedName name="échelle" localSheetId="1">'SOCIAL'!#REF!</definedName>
    <definedName name="pertinence" localSheetId="2">'ECONOMIE'!#REF!</definedName>
    <definedName name="pertinence" localSheetId="0">'ENVIRONNEMENT'!#REF!</definedName>
    <definedName name="pertinence" localSheetId="1">'SOCIAL'!#REF!</definedName>
    <definedName name="pertinence_critères" localSheetId="2">'ECONOMIE'!#REF!</definedName>
    <definedName name="pertinence_critères" localSheetId="0">'ENVIRONNEMENT'!#REF!</definedName>
    <definedName name="pertinence_critères" localSheetId="1">'SOCIAL'!#REF!</definedName>
    <definedName name="REA">'recap_criteres'!#REF!</definedName>
    <definedName name="recap_economie">'recap_criteres'!$A$10</definedName>
    <definedName name="recap_environ">'recap_criteres'!$A$2</definedName>
    <definedName name="recap_social">'recap_criteres'!$A$6</definedName>
    <definedName name="test" localSheetId="2">'ECONOMIE'!#REF!</definedName>
    <definedName name="test" localSheetId="0">'ENVIRONNEMENT'!#REF!</definedName>
    <definedName name="test" localSheetId="1">'SOCIAL'!#REF!</definedName>
    <definedName name="_xlnm.Print_Area" localSheetId="3">'BILAN'!$A$1:$P$21</definedName>
    <definedName name="_xlnm.Print_Area" localSheetId="2">'ECONOMIE'!$A$1:$H$20</definedName>
    <definedName name="_xlnm.Print_Area" localSheetId="0">'ENVIRONNEMENT'!$A$1:$H$23</definedName>
    <definedName name="_xlnm.Print_Area" localSheetId="1">'SOCIAL'!$A$1:$H$22</definedName>
  </definedNames>
  <calcPr fullCalcOnLoad="1"/>
</workbook>
</file>

<file path=xl/sharedStrings.xml><?xml version="1.0" encoding="utf-8"?>
<sst xmlns="http://schemas.openxmlformats.org/spreadsheetml/2006/main" count="147" uniqueCount="111">
  <si>
    <t>SOCIAL</t>
  </si>
  <si>
    <t>ENVIRONNEMENT</t>
  </si>
  <si>
    <t>ECONOMIE</t>
  </si>
  <si>
    <t>TOTAL</t>
  </si>
  <si>
    <t>Nbre de ligne</t>
  </si>
  <si>
    <t>Le projet utilise t-il des énergies renouvelables ?</t>
  </si>
  <si>
    <t>Pour le social :</t>
  </si>
  <si>
    <t>Le projet contribue t-il à la protection du patrimoine culturel ?</t>
  </si>
  <si>
    <t>Le projet participe t-il au développement des activités éducatives, culturelles, sportives, …?</t>
  </si>
  <si>
    <t>Le projet favorise t-il l'accès à la propriété, aux logements ?</t>
  </si>
  <si>
    <t>Le projet permet-il de limiter la consommation des énergies non renouvelables ?</t>
  </si>
  <si>
    <t>Le projet permet-il de limiter la consommation des ressources non renouvelables ?</t>
  </si>
  <si>
    <t>Le projet privilège t-il l'éco-conception ou la conception bioclimatique ou une démarche HQE?</t>
  </si>
  <si>
    <t>Le projet permet une rentabilité, une efficience à court terme  ?</t>
  </si>
  <si>
    <t>Le projet permet une rentabilité, une efficience à long terme  ?</t>
  </si>
  <si>
    <t>Le projet contribue t-il à réduire la dette publique ?</t>
  </si>
  <si>
    <t>Le projet contribue à la création de richesses économiques collectives ?</t>
  </si>
  <si>
    <t>Le projet contribue à la création de richesses économiques individuelles ?</t>
  </si>
  <si>
    <t>LES  ENERGIES</t>
  </si>
  <si>
    <t>OUI</t>
  </si>
  <si>
    <t>NON</t>
  </si>
  <si>
    <r>
      <t xml:space="preserve">Le projet permet-il de maintenir ou d'améliorer la qualité du milieu naturel </t>
    </r>
    <r>
      <rPr>
        <i/>
        <sz val="9"/>
        <rFont val="Calibri"/>
        <family val="2"/>
      </rPr>
      <t>(ex : biodiversité, éco-systèmes, espaces-verts..) ?</t>
    </r>
  </si>
  <si>
    <r>
      <t xml:space="preserve">Le projet prend t-il en compte la gestion des ressources naturelles </t>
    </r>
    <r>
      <rPr>
        <i/>
        <sz val="9"/>
        <rFont val="Calibri"/>
        <family val="2"/>
      </rPr>
      <t>(ex : gestion des eaux,...)</t>
    </r>
    <r>
      <rPr>
        <sz val="10"/>
        <rFont val="Calibri"/>
        <family val="2"/>
      </rPr>
      <t xml:space="preserve"> ?</t>
    </r>
  </si>
  <si>
    <t>LES  RESSOURCES NATURELLES</t>
  </si>
  <si>
    <t>LES DECHETS</t>
  </si>
  <si>
    <r>
      <t xml:space="preserve">Le projet permet-il de limiter les nuisances : </t>
    </r>
    <r>
      <rPr>
        <i/>
        <sz val="9"/>
        <rFont val="Calibri"/>
        <family val="2"/>
      </rPr>
      <t>émissions, bruit, pollution, lumière, etc…</t>
    </r>
    <r>
      <rPr>
        <sz val="10"/>
        <rFont val="Calibri"/>
        <family val="2"/>
      </rPr>
      <t xml:space="preserve"> ?</t>
    </r>
  </si>
  <si>
    <t>LE MILIEU ENVIRONNANT</t>
  </si>
  <si>
    <t>LES RISQUES MAJEURS</t>
  </si>
  <si>
    <r>
      <t xml:space="preserve">Le projet intègre t-il l'adaptation aux changements climatiques, aux risques majeurs </t>
    </r>
    <r>
      <rPr>
        <i/>
        <sz val="9"/>
        <rFont val="Calibri"/>
        <family val="2"/>
      </rPr>
      <t>(ex : inondations, secheresse, seismes..)</t>
    </r>
    <r>
      <rPr>
        <sz val="10"/>
        <rFont val="Calibri"/>
        <family val="2"/>
      </rPr>
      <t xml:space="preserve"> ?</t>
    </r>
  </si>
  <si>
    <t>Le projet permet-il de limiter les transports motorisés (et polluants) et/ou de valoriser les transports doux ?</t>
  </si>
  <si>
    <t>TOTAL ENVIRONNEMENT</t>
  </si>
  <si>
    <t xml:space="preserve">Points </t>
  </si>
  <si>
    <t>Pour l'environnement</t>
  </si>
  <si>
    <t xml:space="preserve">●Limiter la consommation des énergies non renouvelables </t>
  </si>
  <si>
    <r>
      <rPr>
        <sz val="11"/>
        <rFont val="Calibri"/>
        <family val="2"/>
      </rPr>
      <t>●</t>
    </r>
    <r>
      <rPr>
        <sz val="11"/>
        <rFont val="Calibri"/>
        <family val="2"/>
      </rPr>
      <t xml:space="preserve">Limiter la consommation des ressources non renouvelables </t>
    </r>
  </si>
  <si>
    <r>
      <rPr>
        <sz val="11"/>
        <rFont val="Calibri"/>
        <family val="2"/>
      </rPr>
      <t>●P</t>
    </r>
    <r>
      <rPr>
        <sz val="11"/>
        <rFont val="Calibri"/>
        <family val="2"/>
      </rPr>
      <t>rivilègier l'éco-conception, la conception bioclimatique ou une démarche HQE</t>
    </r>
  </si>
  <si>
    <r>
      <rPr>
        <sz val="11"/>
        <rFont val="Calibri"/>
        <family val="2"/>
      </rPr>
      <t>●</t>
    </r>
    <r>
      <rPr>
        <sz val="11"/>
        <rFont val="Calibri"/>
        <family val="2"/>
      </rPr>
      <t xml:space="preserve">Limiter les nuisances : émissions, bruit, pollution, lumière, etc… </t>
    </r>
  </si>
  <si>
    <r>
      <rPr>
        <sz val="11"/>
        <rFont val="Calibri"/>
        <family val="2"/>
      </rPr>
      <t>●</t>
    </r>
    <r>
      <rPr>
        <sz val="11"/>
        <rFont val="Calibri"/>
        <family val="2"/>
      </rPr>
      <t>Limiter les transports motorisés (et polluants) ou de valoriser les transports doux</t>
    </r>
  </si>
  <si>
    <t xml:space="preserve">●Utiliser des énergies renouvelables </t>
  </si>
  <si>
    <r>
      <t xml:space="preserve">BILAN DE L'EVALUATION </t>
    </r>
    <r>
      <rPr>
        <b/>
        <sz val="22"/>
        <color indexed="10"/>
        <rFont val="Calibri"/>
        <family val="2"/>
      </rPr>
      <t>DD</t>
    </r>
    <r>
      <rPr>
        <b/>
        <sz val="22"/>
        <color indexed="8"/>
        <rFont val="Calibri"/>
        <family val="2"/>
      </rPr>
      <t xml:space="preserve"> DU PROJET </t>
    </r>
  </si>
  <si>
    <t>●Favoriser la mixité de différents milieux sociaux</t>
  </si>
  <si>
    <t>●Favoriser l'accès à la propriété, aux logements..</t>
  </si>
  <si>
    <t xml:space="preserve">●Avoir une rentabilité, une efficience à court terme </t>
  </si>
  <si>
    <t xml:space="preserve">●Avoir une rentabilité, une efficience à long terme </t>
  </si>
  <si>
    <t>●Contribuer à réduire la dette publique</t>
  </si>
  <si>
    <t>●Contribuer à la création de richesses économiques collectives</t>
  </si>
  <si>
    <t>●Contribuer à la création de richesses économiques individuelles</t>
  </si>
  <si>
    <t>Le projet permet-il d'avoir un bien, un service, un produit...accessible à tous les budgets ?</t>
  </si>
  <si>
    <t>●Avoir un bien, un service, un produit...accessible à tous les budgets</t>
  </si>
  <si>
    <t>Pour l'économie :</t>
  </si>
  <si>
    <t>Le projet  favorise t-il la mixité de différents milieux sociaux ?</t>
  </si>
  <si>
    <t>Le projet apporte t-il un Service Public à la population ?</t>
  </si>
  <si>
    <t xml:space="preserve">●Apporter un Service Public à la population </t>
  </si>
  <si>
    <t>LES LIENS SOCIAUX</t>
  </si>
  <si>
    <t>L'EGALITE SOCIALE</t>
  </si>
  <si>
    <t>L'IDENTITE CULTURELLE</t>
  </si>
  <si>
    <t>Le projet favorise t-il le développement des relations humaines et/ou intergénérationnelles ?</t>
  </si>
  <si>
    <r>
      <t xml:space="preserve">Le projet permet-il le développement des responsabilités sociétales </t>
    </r>
    <r>
      <rPr>
        <i/>
        <sz val="9"/>
        <rFont val="Calibri"/>
        <family val="2"/>
      </rPr>
      <t>(RSE entreprises, éco-citoyenneté,..)</t>
    </r>
    <r>
      <rPr>
        <sz val="9"/>
        <rFont val="Calibri"/>
        <family val="2"/>
      </rPr>
      <t xml:space="preserve"> </t>
    </r>
    <r>
      <rPr>
        <sz val="10"/>
        <rFont val="Calibri"/>
        <family val="2"/>
      </rPr>
      <t>?</t>
    </r>
  </si>
  <si>
    <r>
      <t>Le projet contribue t-il à l'insertion des personnes vulnérables  </t>
    </r>
    <r>
      <rPr>
        <i/>
        <sz val="9"/>
        <rFont val="Calibri"/>
        <family val="2"/>
      </rPr>
      <t>(ex : personnes âgées, handicapées, malades, isolées...)</t>
    </r>
    <r>
      <rPr>
        <sz val="10"/>
        <rFont val="Calibri"/>
        <family val="2"/>
      </rPr>
      <t xml:space="preserve"> ?</t>
    </r>
  </si>
  <si>
    <r>
      <t>Le projet contribue t-il à l'égalité des chances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(ex : parité homme-femme, accès à la formation, accès à l'emploi...)</t>
    </r>
    <r>
      <rPr>
        <sz val="10"/>
        <rFont val="Calibri"/>
        <family val="2"/>
      </rPr>
      <t xml:space="preserve"> ?</t>
    </r>
  </si>
  <si>
    <t>LA VIE DANS LA SOCIETE</t>
  </si>
  <si>
    <r>
      <t>Le projet améliore t-il la qualité de vie </t>
    </r>
    <r>
      <rPr>
        <i/>
        <sz val="9"/>
        <rFont val="Calibri"/>
        <family val="2"/>
      </rPr>
      <t xml:space="preserve">(santé, confort, sécurité, conditions de travail, espace de vie privée et/ou publique…) </t>
    </r>
    <r>
      <rPr>
        <sz val="10"/>
        <rFont val="Calibri"/>
        <family val="2"/>
      </rPr>
      <t>?</t>
    </r>
  </si>
  <si>
    <t xml:space="preserve">●Favoriser  le développement des relations humaines et/ou intergénérationnelles  </t>
  </si>
  <si>
    <t>Critères ENVIRONNEMENT :</t>
  </si>
  <si>
    <t>Critères SOCIAL :</t>
  </si>
  <si>
    <t>Critères ECONOMIE :</t>
  </si>
  <si>
    <r>
      <t xml:space="preserve">Le projet réduit-il le gaspillage des ressources </t>
    </r>
    <r>
      <rPr>
        <i/>
        <sz val="9"/>
        <rFont val="Calibri"/>
        <family val="2"/>
      </rPr>
      <t>(ex : recyclage, 2ième vie, gestion des déchets, consommation collaborative...)</t>
    </r>
    <r>
      <rPr>
        <sz val="10"/>
        <rFont val="Calibri"/>
        <family val="2"/>
      </rPr>
      <t xml:space="preserve"> ?</t>
    </r>
  </si>
  <si>
    <t xml:space="preserve">●Maintenir ou d'améliorer la qualité du milieu naturel </t>
  </si>
  <si>
    <r>
      <t xml:space="preserve">Le projet engendre t-il des coûts limités ou maitrisés </t>
    </r>
    <r>
      <rPr>
        <i/>
        <sz val="9"/>
        <rFont val="Calibri"/>
        <family val="2"/>
      </rPr>
      <t>(ex : optimisation des coûts, économie circulaire, mutualisation des biens, …)</t>
    </r>
    <r>
      <rPr>
        <sz val="10"/>
        <rFont val="Calibri"/>
        <family val="2"/>
      </rPr>
      <t xml:space="preserve"> ?</t>
    </r>
  </si>
  <si>
    <t>LA GESTION DES COÛTS</t>
  </si>
  <si>
    <t>LA CREATION DE RICHESSE</t>
  </si>
  <si>
    <r>
      <t xml:space="preserve">Le projet contribue t-il au partage des richesses </t>
    </r>
    <r>
      <rPr>
        <i/>
        <sz val="9"/>
        <rFont val="Calibri"/>
        <family val="2"/>
      </rPr>
      <t>(ex : commerce équitable,..)</t>
    </r>
    <r>
      <rPr>
        <sz val="10"/>
        <rFont val="Calibri"/>
        <family val="2"/>
      </rPr>
      <t xml:space="preserve"> ?</t>
    </r>
  </si>
  <si>
    <r>
      <t xml:space="preserve">Le projet contribue au dynamisme économique d'un quartier, d'une région à court terme </t>
    </r>
    <r>
      <rPr>
        <i/>
        <sz val="9"/>
        <rFont val="Calibri"/>
        <family val="2"/>
      </rPr>
      <t>(création d'emplois,de production,...)</t>
    </r>
    <r>
      <rPr>
        <sz val="10"/>
        <rFont val="Calibri"/>
        <family val="2"/>
      </rPr>
      <t xml:space="preserve"> ?</t>
    </r>
  </si>
  <si>
    <r>
      <t xml:space="preserve">Le projet contribue au dynamisme économique d'un quartier, d'une région à long terme </t>
    </r>
    <r>
      <rPr>
        <i/>
        <sz val="9"/>
        <rFont val="Calibri"/>
        <family val="2"/>
      </rPr>
      <t>(création d'emplois,de production,...)</t>
    </r>
    <r>
      <rPr>
        <sz val="10"/>
        <rFont val="Calibri"/>
        <family val="2"/>
      </rPr>
      <t xml:space="preserve"> ?</t>
    </r>
  </si>
  <si>
    <t>TOTAL ECONOMIE</t>
  </si>
  <si>
    <t>TOTAL SOCIAL</t>
  </si>
  <si>
    <r>
      <rPr>
        <sz val="11"/>
        <rFont val="Calibri"/>
        <family val="2"/>
      </rPr>
      <t>●</t>
    </r>
    <r>
      <rPr>
        <sz val="11"/>
        <rFont val="Calibri"/>
        <family val="2"/>
      </rPr>
      <t xml:space="preserve">Prendre en compte la gestion des ressources naturelles </t>
    </r>
  </si>
  <si>
    <r>
      <t>●</t>
    </r>
    <r>
      <rPr>
        <sz val="11"/>
        <rFont val="Calibri"/>
        <family val="2"/>
      </rPr>
      <t>Réduire le gaspillage des ressources</t>
    </r>
  </si>
  <si>
    <r>
      <t>●</t>
    </r>
    <r>
      <rPr>
        <sz val="11"/>
        <rFont val="Calibri"/>
        <family val="2"/>
      </rPr>
      <t>Favoriser  le développement des responsabilités sociétales</t>
    </r>
    <r>
      <rPr>
        <i/>
        <sz val="9"/>
        <rFont val="Calibri"/>
        <family val="2"/>
      </rPr>
      <t xml:space="preserve"> </t>
    </r>
  </si>
  <si>
    <r>
      <t>●Co</t>
    </r>
    <r>
      <rPr>
        <sz val="11"/>
        <rFont val="Calibri"/>
        <family val="2"/>
      </rPr>
      <t xml:space="preserve">ntribuer à l'insertion des personnes vulnérables </t>
    </r>
    <r>
      <rPr>
        <sz val="9"/>
        <rFont val="Calibri"/>
        <family val="2"/>
      </rPr>
      <t> </t>
    </r>
  </si>
  <si>
    <r>
      <t>●C</t>
    </r>
    <r>
      <rPr>
        <sz val="11"/>
        <rFont val="Calibri"/>
        <family val="2"/>
      </rPr>
      <t>ontribuer à l'égalité des chances</t>
    </r>
  </si>
  <si>
    <t>CONCLUSION :</t>
  </si>
  <si>
    <t>Critère pris en compte</t>
  </si>
  <si>
    <t>Critères généraux liés à l’Environnement</t>
  </si>
  <si>
    <t>Critères généraux liés au Social</t>
  </si>
  <si>
    <t>Critères généraux liés à l’Economie</t>
  </si>
  <si>
    <t>Suite à l'analyse, les critères généraux retenus sont résumés ci-dessous. Il convient maintenant de les adapter aux spécificités du projet avant leur insertion sur la fiche descriptive :</t>
  </si>
  <si>
    <t>Points par critère</t>
  </si>
  <si>
    <t>Recap critères</t>
  </si>
  <si>
    <r>
      <t>●</t>
    </r>
    <r>
      <rPr>
        <sz val="11"/>
        <rFont val="Calibri"/>
        <family val="2"/>
      </rPr>
      <t xml:space="preserve">Intègrer l'adaptation aux changements climatiques, aux risques majeurs </t>
    </r>
  </si>
  <si>
    <t>●Contribuer à la protection du patrimoine culturel</t>
  </si>
  <si>
    <t>●Améliorer la qualité de vie</t>
  </si>
  <si>
    <t>●Contribuer au développement des activités éducatives, culturelles, sportives, …</t>
  </si>
  <si>
    <t xml:space="preserve">●Engendrer des coûts limités ou maitrisés </t>
  </si>
  <si>
    <t xml:space="preserve">●Contribuer au partage des richesses </t>
  </si>
  <si>
    <t xml:space="preserve">●Contribuer au dynamisme économique d'un quartier, d'une région à court terme </t>
  </si>
  <si>
    <t xml:space="preserve">●Contribuer au dynamisme économique d'un quartier, d'une région à long terme </t>
  </si>
  <si>
    <t/>
  </si>
  <si>
    <t>Il répond donc à ce concept  avec une approche ENVIRONNEMENTALE prédominante.</t>
  </si>
  <si>
    <t>Il répond donc à ce concept avec une approche SOCIALE prédominante.</t>
  </si>
  <si>
    <t>Il répond donc à ce concept avec une approche ECONOMIQUE prédominante.</t>
  </si>
  <si>
    <t>Il répond donc à ce concept avec une répartition équilibrée des critères SOCIO-ENVIRONNEMENTAUX.</t>
  </si>
  <si>
    <t>Il répond donc à ce concept avec une répartition équilibrée des critères ENVIRONNEMENTAUX et ECONOMIQUES.</t>
  </si>
  <si>
    <t>Il répond donc à ce concept avec une répartition équilibrée des critères SOCIO-ECONOMIQUES.</t>
  </si>
  <si>
    <t>Il répond donc à ce concept avec une répartition équilibrée des critères ENVIRONNEMENTAUX, SOCIAUX et ECONOMIQUES.</t>
  </si>
  <si>
    <t>Les 3 piliers du Développement Durable sont pris en compte dans le projet.</t>
  </si>
  <si>
    <t>Le projet ne répond pas au concept du Développement Durable car au moins un des piliers n'a pas été satisfait.</t>
  </si>
  <si>
    <t>Textes Conclusion</t>
  </si>
  <si>
    <t>Textes complement conclusion</t>
  </si>
  <si>
    <t>Pourcentage</t>
  </si>
  <si>
    <t>AUTRES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</si>
</sst>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&quot; %&quot;"/>
    <numFmt numFmtId="167" formatCode="0.0&quot; %&quot;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22"/>
      <color indexed="8"/>
      <name val="Calibri"/>
      <family val="2"/>
    </font>
    <font>
      <b/>
      <sz val="22"/>
      <color indexed="10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8"/>
      <name val="Symbol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Symbol"/>
      <family val="1"/>
    </font>
    <font>
      <b/>
      <i/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30"/>
      <name val="Calibri"/>
      <family val="2"/>
    </font>
    <font>
      <sz val="11"/>
      <color indexed="8"/>
      <name val="Wingdings 3"/>
      <family val="1"/>
    </font>
    <font>
      <b/>
      <i/>
      <sz val="14"/>
      <color indexed="8"/>
      <name val="Calibri"/>
      <family val="2"/>
    </font>
    <font>
      <b/>
      <sz val="12"/>
      <color indexed="17"/>
      <name val="Calibri"/>
      <family val="2"/>
    </font>
    <font>
      <b/>
      <sz val="14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double"/>
      <sz val="14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45"/>
      <name val="Calibri"/>
      <family val="2"/>
    </font>
    <font>
      <sz val="20"/>
      <color indexed="51"/>
      <name val="Calibri"/>
      <family val="2"/>
    </font>
    <font>
      <b/>
      <u val="single"/>
      <sz val="11"/>
      <color indexed="8"/>
      <name val="Calibri"/>
      <family val="2"/>
    </font>
    <font>
      <sz val="12"/>
      <name val="Calibri"/>
      <family val="2"/>
    </font>
    <font>
      <b/>
      <sz val="20"/>
      <color indexed="51"/>
      <name val="Calibri"/>
      <family val="2"/>
    </font>
    <font>
      <b/>
      <sz val="20"/>
      <color indexed="10"/>
      <name val="Calibri"/>
      <family val="2"/>
    </font>
    <font>
      <b/>
      <sz val="16"/>
      <color indexed="8"/>
      <name val="Calibri"/>
      <family val="0"/>
    </font>
    <font>
      <b/>
      <sz val="28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sz val="11"/>
      <color theme="1"/>
      <name val="Symbol"/>
      <family val="1"/>
    </font>
    <font>
      <sz val="14"/>
      <color theme="1"/>
      <name val="Calibri"/>
      <family val="2"/>
    </font>
    <font>
      <b/>
      <sz val="12"/>
      <color theme="1" tint="0.04998999834060669"/>
      <name val="Calibri"/>
      <family val="2"/>
    </font>
    <font>
      <b/>
      <i/>
      <sz val="14"/>
      <color rgb="FFFF00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Symbol"/>
      <family val="1"/>
    </font>
    <font>
      <b/>
      <i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0070C0"/>
      <name val="Calibri"/>
      <family val="2"/>
    </font>
    <font>
      <sz val="11"/>
      <color theme="1"/>
      <name val="Wingdings 3"/>
      <family val="1"/>
    </font>
    <font>
      <b/>
      <i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rgb="FF00B050"/>
      <name val="Calibri"/>
      <family val="2"/>
    </font>
    <font>
      <b/>
      <sz val="14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u val="double"/>
      <sz val="14"/>
      <color rgb="FFFF0000"/>
      <name val="Calibri"/>
      <family val="2"/>
    </font>
    <font>
      <b/>
      <sz val="20"/>
      <color rgb="FF00B050"/>
      <name val="Calibri"/>
      <family val="2"/>
    </font>
    <font>
      <b/>
      <sz val="20"/>
      <color rgb="FFFF66FF"/>
      <name val="Calibri"/>
      <family val="2"/>
    </font>
    <font>
      <sz val="20"/>
      <color rgb="FFFFC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rgb="FFFFC000"/>
      <name val="Calibri"/>
      <family val="2"/>
    </font>
    <font>
      <b/>
      <sz val="2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DC6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8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9" fillId="33" borderId="0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80" fillId="0" borderId="0" xfId="0" applyFont="1" applyAlignment="1">
      <alignment/>
    </xf>
    <xf numFmtId="0" fontId="81" fillId="0" borderId="0" xfId="0" applyFont="1" applyAlignment="1">
      <alignment horizontal="right" vertical="center"/>
    </xf>
    <xf numFmtId="167" fontId="81" fillId="0" borderId="0" xfId="0" applyNumberFormat="1" applyFont="1" applyAlignment="1">
      <alignment vertical="center"/>
    </xf>
    <xf numFmtId="0" fontId="76" fillId="0" borderId="0" xfId="0" applyFont="1" applyAlignment="1">
      <alignment horizontal="center"/>
    </xf>
    <xf numFmtId="166" fontId="82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0" fontId="79" fillId="0" borderId="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4" fillId="33" borderId="0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5" fillId="33" borderId="0" xfId="0" applyFont="1" applyFill="1" applyBorder="1" applyAlignment="1">
      <alignment horizontal="center" vertical="center"/>
    </xf>
    <xf numFmtId="0" fontId="86" fillId="0" borderId="10" xfId="0" applyFont="1" applyBorder="1" applyAlignment="1">
      <alignment/>
    </xf>
    <xf numFmtId="0" fontId="87" fillId="0" borderId="0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78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4" fillId="0" borderId="0" xfId="0" applyFont="1" applyFill="1" applyAlignment="1">
      <alignment/>
    </xf>
    <xf numFmtId="0" fontId="0" fillId="0" borderId="12" xfId="0" applyBorder="1" applyAlignment="1">
      <alignment/>
    </xf>
    <xf numFmtId="0" fontId="86" fillId="0" borderId="13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/>
    </xf>
    <xf numFmtId="0" fontId="78" fillId="0" borderId="14" xfId="0" applyFont="1" applyFill="1" applyBorder="1" applyAlignment="1">
      <alignment horizontal="center" vertical="center"/>
    </xf>
    <xf numFmtId="0" fontId="84" fillId="33" borderId="14" xfId="0" applyFont="1" applyFill="1" applyBorder="1" applyAlignment="1">
      <alignment vertical="center"/>
    </xf>
    <xf numFmtId="0" fontId="84" fillId="0" borderId="14" xfId="0" applyFont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89" fillId="0" borderId="13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92" fillId="0" borderId="0" xfId="0" applyFont="1" applyAlignment="1">
      <alignment horizontal="center" vertical="center"/>
    </xf>
    <xf numFmtId="167" fontId="92" fillId="0" borderId="0" xfId="0" applyNumberFormat="1" applyFont="1" applyAlignment="1">
      <alignment/>
    </xf>
    <xf numFmtId="0" fontId="83" fillId="0" borderId="10" xfId="0" applyFont="1" applyBorder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vertical="center"/>
    </xf>
    <xf numFmtId="0" fontId="9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3" fillId="15" borderId="0" xfId="0" applyFont="1" applyFill="1" applyBorder="1" applyAlignment="1">
      <alignment/>
    </xf>
    <xf numFmtId="0" fontId="0" fillId="15" borderId="0" xfId="0" applyFill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 horizontal="right"/>
    </xf>
    <xf numFmtId="0" fontId="99" fillId="0" borderId="17" xfId="0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166" fontId="95" fillId="0" borderId="13" xfId="0" applyNumberFormat="1" applyFont="1" applyBorder="1" applyAlignment="1">
      <alignment horizontal="center" vertical="center"/>
    </xf>
    <xf numFmtId="167" fontId="99" fillId="0" borderId="18" xfId="0" applyNumberFormat="1" applyFont="1" applyBorder="1" applyAlignment="1">
      <alignment horizontal="center" vertical="center"/>
    </xf>
    <xf numFmtId="167" fontId="100" fillId="0" borderId="0" xfId="0" applyNumberFormat="1" applyFont="1" applyAlignment="1">
      <alignment horizontal="center" vertical="center"/>
    </xf>
    <xf numFmtId="167" fontId="7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67" fontId="76" fillId="0" borderId="0" xfId="0" applyNumberFormat="1" applyFont="1" applyAlignment="1">
      <alignment vertical="center"/>
    </xf>
    <xf numFmtId="0" fontId="0" fillId="0" borderId="0" xfId="0" applyFont="1" applyBorder="1" applyAlignment="1" quotePrefix="1">
      <alignment/>
    </xf>
    <xf numFmtId="0" fontId="99" fillId="0" borderId="0" xfId="0" applyFont="1" applyFill="1" applyAlignment="1">
      <alignment vertical="center"/>
    </xf>
    <xf numFmtId="0" fontId="0" fillId="0" borderId="0" xfId="0" applyFill="1" applyAlignment="1" quotePrefix="1">
      <alignment/>
    </xf>
    <xf numFmtId="0" fontId="101" fillId="0" borderId="0" xfId="0" applyFont="1" applyFill="1" applyAlignment="1">
      <alignment vertical="center"/>
    </xf>
    <xf numFmtId="0" fontId="84" fillId="33" borderId="14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84" fillId="34" borderId="14" xfId="0" applyFont="1" applyFill="1" applyBorder="1" applyAlignment="1">
      <alignment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wrapText="1"/>
    </xf>
    <xf numFmtId="0" fontId="78" fillId="0" borderId="14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102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76" fillId="0" borderId="10" xfId="0" applyFont="1" applyBorder="1" applyAlignment="1">
      <alignment/>
    </xf>
    <xf numFmtId="0" fontId="105" fillId="0" borderId="10" xfId="0" applyFont="1" applyBorder="1" applyAlignment="1">
      <alignment/>
    </xf>
    <xf numFmtId="0" fontId="105" fillId="0" borderId="0" xfId="0" applyFont="1" applyAlignment="1">
      <alignment/>
    </xf>
    <xf numFmtId="0" fontId="105" fillId="0" borderId="11" xfId="0" applyFont="1" applyBorder="1" applyAlignment="1">
      <alignment/>
    </xf>
    <xf numFmtId="0" fontId="99" fillId="0" borderId="17" xfId="0" applyFont="1" applyBorder="1" applyAlignment="1">
      <alignment horizontal="center" vertical="center"/>
    </xf>
    <xf numFmtId="0" fontId="55" fillId="0" borderId="0" xfId="0" applyFont="1" applyBorder="1" applyAlignment="1" applyProtection="1">
      <alignment vertical="center"/>
      <protection locked="0"/>
    </xf>
    <xf numFmtId="0" fontId="86" fillId="0" borderId="11" xfId="0" applyNumberFormat="1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106" fillId="0" borderId="12" xfId="0" applyFont="1" applyBorder="1" applyAlignment="1">
      <alignment horizontal="right" vertical="center"/>
    </xf>
    <xf numFmtId="0" fontId="106" fillId="0" borderId="21" xfId="0" applyFont="1" applyBorder="1" applyAlignment="1">
      <alignment horizontal="right" vertical="center"/>
    </xf>
    <xf numFmtId="0" fontId="76" fillId="10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76" fillId="10" borderId="10" xfId="0" applyFont="1" applyFill="1" applyBorder="1" applyAlignment="1">
      <alignment horizontal="center" vertical="center"/>
    </xf>
    <xf numFmtId="0" fontId="76" fillId="10" borderId="15" xfId="0" applyFont="1" applyFill="1" applyBorder="1" applyAlignment="1">
      <alignment horizontal="center" vertical="center"/>
    </xf>
    <xf numFmtId="0" fontId="76" fillId="37" borderId="10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/>
    </xf>
    <xf numFmtId="0" fontId="76" fillId="37" borderId="15" xfId="0" applyFont="1" applyFill="1" applyBorder="1" applyAlignment="1">
      <alignment horizontal="center" vertical="center"/>
    </xf>
    <xf numFmtId="0" fontId="76" fillId="37" borderId="22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/>
    </xf>
    <xf numFmtId="0" fontId="76" fillId="38" borderId="22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/>
    </xf>
    <xf numFmtId="0" fontId="76" fillId="38" borderId="10" xfId="0" applyFont="1" applyFill="1" applyBorder="1" applyAlignment="1">
      <alignment horizontal="center" vertical="center"/>
    </xf>
    <xf numFmtId="0" fontId="76" fillId="38" borderId="1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4" fillId="0" borderId="0" xfId="0" applyFont="1" applyFill="1" applyAlignment="1">
      <alignment horizontal="center"/>
    </xf>
    <xf numFmtId="167" fontId="100" fillId="0" borderId="0" xfId="0" applyNumberFormat="1" applyFont="1" applyAlignment="1">
      <alignment horizontal="center" vertical="center"/>
    </xf>
    <xf numFmtId="0" fontId="102" fillId="0" borderId="18" xfId="0" applyFont="1" applyBorder="1" applyAlignment="1">
      <alignment horizontal="left" vertical="center"/>
    </xf>
    <xf numFmtId="0" fontId="103" fillId="0" borderId="18" xfId="0" applyFont="1" applyBorder="1" applyAlignment="1">
      <alignment horizontal="left" vertical="center"/>
    </xf>
    <xf numFmtId="0" fontId="107" fillId="0" borderId="19" xfId="0" applyFont="1" applyBorder="1" applyAlignment="1">
      <alignment horizontal="left" vertical="center"/>
    </xf>
    <xf numFmtId="0" fontId="108" fillId="0" borderId="13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6">
    <dxf>
      <font>
        <b/>
        <i val="0"/>
      </font>
    </dxf>
    <dxf/>
    <dxf>
      <font>
        <b/>
        <i val="0"/>
        <color rgb="FFFF0000"/>
      </font>
    </dxf>
    <dxf>
      <font>
        <strike val="0"/>
      </font>
    </dxf>
    <dxf>
      <font>
        <b/>
        <i val="0"/>
      </font>
    </dxf>
    <dxf/>
    <dxf>
      <font>
        <b/>
        <i val="0"/>
        <color rgb="FFFF0000"/>
      </font>
    </dxf>
    <dxf>
      <font>
        <strike val="0"/>
      </font>
    </dxf>
    <dxf>
      <font>
        <b/>
        <i val="0"/>
      </font>
    </dxf>
    <dxf/>
    <dxf>
      <font>
        <b/>
        <i val="0"/>
        <color rgb="FFFF0000"/>
      </font>
    </dxf>
    <dxf>
      <font>
        <strike val="0"/>
      </font>
    </dxf>
    <dxf>
      <font>
        <b/>
        <i val="0"/>
      </font>
    </dxf>
    <dxf/>
    <dxf>
      <font>
        <b/>
        <i val="0"/>
        <color rgb="FFFF0000"/>
      </font>
    </dxf>
    <dxf>
      <font>
        <strike val="0"/>
      </font>
    </dxf>
    <dxf>
      <font>
        <b/>
        <i val="0"/>
      </font>
    </dxf>
    <dxf/>
    <dxf>
      <font>
        <b/>
        <i val="0"/>
        <color rgb="FFFF0000"/>
      </font>
    </dxf>
    <dxf>
      <font>
        <strike val="0"/>
      </font>
    </dxf>
    <dxf>
      <font>
        <strike val="0"/>
      </font>
    </dxf>
    <dxf>
      <font>
        <b/>
        <i val="0"/>
      </font>
    </dxf>
    <dxf/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2</xdr:col>
      <xdr:colOff>504825</xdr:colOff>
      <xdr:row>0</xdr:row>
      <xdr:rowOff>323850</xdr:rowOff>
    </xdr:to>
    <xdr:pic>
      <xdr:nvPicPr>
        <xdr:cNvPr id="1" name="init_environn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7334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2</xdr:col>
      <xdr:colOff>504825</xdr:colOff>
      <xdr:row>0</xdr:row>
      <xdr:rowOff>323850</xdr:rowOff>
    </xdr:to>
    <xdr:pic>
      <xdr:nvPicPr>
        <xdr:cNvPr id="1" name="init_so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7334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2</xdr:col>
      <xdr:colOff>504825</xdr:colOff>
      <xdr:row>0</xdr:row>
      <xdr:rowOff>323850</xdr:rowOff>
    </xdr:to>
    <xdr:pic>
      <xdr:nvPicPr>
        <xdr:cNvPr id="1" name="init_econom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7334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1066800</xdr:colOff>
      <xdr:row>0</xdr:row>
      <xdr:rowOff>85725</xdr:rowOff>
    </xdr:from>
    <xdr:to>
      <xdr:col>11</xdr:col>
      <xdr:colOff>57150</xdr:colOff>
      <xdr:row>7</xdr:row>
      <xdr:rowOff>457200</xdr:rowOff>
    </xdr:to>
    <xdr:grpSp>
      <xdr:nvGrpSpPr>
        <xdr:cNvPr id="1" name="Groupe 19"/>
        <xdr:cNvGrpSpPr>
          <a:grpSpLocks/>
        </xdr:cNvGrpSpPr>
      </xdr:nvGrpSpPr>
      <xdr:grpSpPr>
        <a:xfrm>
          <a:off x="6972300" y="85725"/>
          <a:ext cx="4191000" cy="3705225"/>
          <a:chOff x="6646327" y="82546"/>
          <a:chExt cx="4070059" cy="3718989"/>
        </a:xfrm>
        <a:solidFill>
          <a:srgbClr val="FFFFFF"/>
        </a:solidFill>
      </xdr:grpSpPr>
      <xdr:sp>
        <xdr:nvSpPr>
          <xdr:cNvPr id="2" name="Ellipse 17"/>
          <xdr:cNvSpPr>
            <a:spLocks/>
          </xdr:cNvSpPr>
        </xdr:nvSpPr>
        <xdr:spPr>
          <a:xfrm>
            <a:off x="6646327" y="1465080"/>
            <a:ext cx="2460351" cy="2336455"/>
          </a:xfrm>
          <a:prstGeom prst="ellipse">
            <a:avLst/>
          </a:prstGeom>
          <a:solidFill>
            <a:srgbClr val="FF66FF">
              <a:alpha val="30000"/>
            </a:srgbClr>
          </a:solidFill>
          <a:ln w="0" cmpd="sng">
            <a:solidFill>
              <a:srgbClr val="FF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SOCIAL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    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Ellipse 18"/>
          <xdr:cNvSpPr>
            <a:spLocks/>
          </xdr:cNvSpPr>
        </xdr:nvSpPr>
        <xdr:spPr>
          <a:xfrm>
            <a:off x="8256035" y="1446485"/>
            <a:ext cx="2460351" cy="2345752"/>
          </a:xfrm>
          <a:prstGeom prst="ellipse">
            <a:avLst/>
          </a:prstGeom>
          <a:solidFill>
            <a:srgbClr val="FFC000">
              <a:alpha val="30000"/>
            </a:srgbClr>
          </a:solidFill>
          <a:ln w="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ECONOMIE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    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4" name="Ellipse 2"/>
          <xdr:cNvSpPr>
            <a:spLocks/>
          </xdr:cNvSpPr>
        </xdr:nvSpPr>
        <xdr:spPr>
          <a:xfrm>
            <a:off x="7469496" y="82546"/>
            <a:ext cx="2451193" cy="2336455"/>
          </a:xfrm>
          <a:prstGeom prst="ellipse">
            <a:avLst/>
          </a:prstGeom>
          <a:solidFill>
            <a:srgbClr val="92D050">
              <a:alpha val="30000"/>
            </a:srgbClr>
          </a:solidFill>
          <a:ln w="0" cmpd="sng">
            <a:solidFill>
              <a:srgbClr val="92D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ENVIRONNEMENT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    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5" name="ZoneTexte 10"/>
          <xdr:cNvSpPr txBox="1">
            <a:spLocks noChangeArrowheads="1"/>
          </xdr:cNvSpPr>
        </xdr:nvSpPr>
        <xdr:spPr>
          <a:xfrm>
            <a:off x="8412733" y="1951338"/>
            <a:ext cx="656297" cy="486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DD</a:t>
            </a:r>
          </a:p>
        </xdr:txBody>
      </xdr:sp>
    </xdr:grpSp>
    <xdr:clientData/>
  </xdr:twoCellAnchor>
  <xdr:twoCellAnchor editAs="oneCell">
    <xdr:from>
      <xdr:col>0</xdr:col>
      <xdr:colOff>0</xdr:colOff>
      <xdr:row>21</xdr:row>
      <xdr:rowOff>57150</xdr:rowOff>
    </xdr:from>
    <xdr:to>
      <xdr:col>3</xdr:col>
      <xdr:colOff>542925</xdr:colOff>
      <xdr:row>23</xdr:row>
      <xdr:rowOff>47625</xdr:rowOff>
    </xdr:to>
    <xdr:pic>
      <xdr:nvPicPr>
        <xdr:cNvPr id="6" name="Inserer_crite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62825"/>
          <a:ext cx="42005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92D050"/>
  </sheetPr>
  <dimension ref="A1:J30"/>
  <sheetViews>
    <sheetView tabSelected="1" zoomScale="110" zoomScaleNormal="110" zoomScalePageLayoutView="0" workbookViewId="0" topLeftCell="B1">
      <selection activeCell="I9" sqref="I9"/>
    </sheetView>
  </sheetViews>
  <sheetFormatPr defaultColWidth="11.421875" defaultRowHeight="15"/>
  <cols>
    <col min="1" max="1" width="13.57421875" style="0" hidden="1" customWidth="1"/>
    <col min="2" max="2" width="4.8515625" style="0" customWidth="1"/>
    <col min="3" max="3" width="95.57421875" style="0" customWidth="1"/>
    <col min="4" max="6" width="0.13671875" style="27" hidden="1" customWidth="1"/>
    <col min="7" max="7" width="14.140625" style="0" customWidth="1"/>
    <col min="8" max="8" width="8.8515625" style="20" customWidth="1"/>
    <col min="9" max="10" width="10.8515625" style="0" customWidth="1"/>
  </cols>
  <sheetData>
    <row r="1" spans="1:10" s="24" customFormat="1" ht="27" customHeight="1" thickBot="1" thickTop="1">
      <c r="A1" s="22"/>
      <c r="B1" s="95" t="s">
        <v>83</v>
      </c>
      <c r="C1" s="96"/>
      <c r="D1" s="29"/>
      <c r="E1" s="30" t="s">
        <v>87</v>
      </c>
      <c r="F1" s="80" t="s">
        <v>88</v>
      </c>
      <c r="G1" s="30" t="s">
        <v>82</v>
      </c>
      <c r="H1" s="30" t="s">
        <v>31</v>
      </c>
      <c r="I1" s="43"/>
      <c r="J1" s="23"/>
    </row>
    <row r="2" spans="1:10" s="4" customFormat="1" ht="15.75" hidden="1" thickTop="1">
      <c r="A2" s="8"/>
      <c r="B2" s="3"/>
      <c r="C2" s="3"/>
      <c r="D2" s="25"/>
      <c r="E2" s="25"/>
      <c r="F2" s="25"/>
      <c r="G2" s="21" t="s">
        <v>19</v>
      </c>
      <c r="H2" s="35"/>
      <c r="I2" s="44"/>
      <c r="J2" s="5"/>
    </row>
    <row r="3" spans="1:10" s="4" customFormat="1" ht="15.75" hidden="1" thickBot="1">
      <c r="A3" s="8"/>
      <c r="B3" s="3"/>
      <c r="C3" s="3"/>
      <c r="D3" s="25"/>
      <c r="E3" s="25"/>
      <c r="F3" s="25"/>
      <c r="G3" s="19" t="s">
        <v>20</v>
      </c>
      <c r="H3" s="35"/>
      <c r="I3" s="44"/>
      <c r="J3" s="5"/>
    </row>
    <row r="4" spans="1:10" s="2" customFormat="1" ht="15.75" thickTop="1">
      <c r="A4" s="16"/>
      <c r="B4" s="99" t="s">
        <v>18</v>
      </c>
      <c r="C4" s="100"/>
      <c r="D4" s="31"/>
      <c r="E4" s="31"/>
      <c r="F4" s="31"/>
      <c r="G4" s="32"/>
      <c r="H4" s="36"/>
      <c r="I4" s="45"/>
      <c r="J4" s="17"/>
    </row>
    <row r="5" spans="1:9" ht="18" customHeight="1">
      <c r="A5" s="7"/>
      <c r="B5" s="7"/>
      <c r="C5" s="38" t="s">
        <v>5</v>
      </c>
      <c r="D5" s="33" t="b">
        <v>0</v>
      </c>
      <c r="E5" s="75">
        <v>10</v>
      </c>
      <c r="F5" s="76" t="s">
        <v>38</v>
      </c>
      <c r="G5" s="34" t="str">
        <f aca="true" t="shared" si="0" ref="G5:G18">IF(D5=FALSE,"NON","OUI")</f>
        <v>NON</v>
      </c>
      <c r="H5" s="37">
        <f>IF(D5=TRUE,E5,"")</f>
      </c>
      <c r="I5" s="7"/>
    </row>
    <row r="6" spans="1:9" ht="18" customHeight="1">
      <c r="A6" s="7"/>
      <c r="B6" s="7"/>
      <c r="C6" s="39" t="s">
        <v>10</v>
      </c>
      <c r="D6" s="33" t="b">
        <v>0</v>
      </c>
      <c r="E6" s="75">
        <v>10</v>
      </c>
      <c r="F6" s="76" t="s">
        <v>33</v>
      </c>
      <c r="G6" s="34" t="str">
        <f t="shared" si="0"/>
        <v>NON</v>
      </c>
      <c r="H6" s="37">
        <f>IF(D6=TRUE,E6,"")</f>
      </c>
      <c r="I6" s="7"/>
    </row>
    <row r="7" spans="1:9" ht="18" customHeight="1">
      <c r="A7" s="7"/>
      <c r="B7" s="101" t="s">
        <v>23</v>
      </c>
      <c r="C7" s="102"/>
      <c r="D7" s="33"/>
      <c r="E7" s="75"/>
      <c r="F7" s="76"/>
      <c r="G7" s="34"/>
      <c r="H7" s="37">
        <f aca="true" t="shared" si="1" ref="H7:H18">IF(D7=TRUE,E7,"")</f>
      </c>
      <c r="I7" s="7"/>
    </row>
    <row r="8" spans="1:9" ht="18" customHeight="1">
      <c r="A8" s="7"/>
      <c r="B8" s="7"/>
      <c r="C8" s="40" t="s">
        <v>21</v>
      </c>
      <c r="D8" s="33" t="b">
        <v>0</v>
      </c>
      <c r="E8" s="75">
        <v>10</v>
      </c>
      <c r="F8" s="76" t="s">
        <v>67</v>
      </c>
      <c r="G8" s="34" t="str">
        <f t="shared" si="0"/>
        <v>NON</v>
      </c>
      <c r="H8" s="37">
        <f t="shared" si="1"/>
      </c>
      <c r="I8" s="7"/>
    </row>
    <row r="9" spans="1:9" ht="18" customHeight="1">
      <c r="A9" s="7"/>
      <c r="B9" s="7"/>
      <c r="C9" s="40" t="s">
        <v>22</v>
      </c>
      <c r="D9" s="33" t="b">
        <v>0</v>
      </c>
      <c r="E9" s="75">
        <v>10</v>
      </c>
      <c r="F9" s="77" t="s">
        <v>76</v>
      </c>
      <c r="G9" s="34" t="str">
        <f t="shared" si="0"/>
        <v>NON</v>
      </c>
      <c r="H9" s="37">
        <f t="shared" si="1"/>
      </c>
      <c r="I9" s="7"/>
    </row>
    <row r="10" spans="1:9" ht="18" customHeight="1">
      <c r="A10" s="7"/>
      <c r="B10" s="7"/>
      <c r="C10" s="39" t="s">
        <v>11</v>
      </c>
      <c r="D10" s="33" t="b">
        <v>0</v>
      </c>
      <c r="E10" s="75">
        <v>10</v>
      </c>
      <c r="F10" s="78" t="s">
        <v>34</v>
      </c>
      <c r="G10" s="34" t="str">
        <f t="shared" si="0"/>
        <v>NON</v>
      </c>
      <c r="H10" s="37">
        <f t="shared" si="1"/>
      </c>
      <c r="I10" s="7"/>
    </row>
    <row r="11" spans="1:9" ht="18" customHeight="1">
      <c r="A11" s="7"/>
      <c r="B11" s="101" t="s">
        <v>27</v>
      </c>
      <c r="C11" s="102"/>
      <c r="D11" s="33"/>
      <c r="E11" s="75"/>
      <c r="F11" s="77"/>
      <c r="G11" s="34" t="str">
        <f t="shared" si="0"/>
        <v>NON</v>
      </c>
      <c r="H11" s="37">
        <f t="shared" si="1"/>
      </c>
      <c r="I11" s="7"/>
    </row>
    <row r="12" spans="1:9" ht="18" customHeight="1">
      <c r="A12" s="7"/>
      <c r="B12" s="7"/>
      <c r="C12" s="41" t="s">
        <v>28</v>
      </c>
      <c r="D12" s="33" t="b">
        <v>0</v>
      </c>
      <c r="E12" s="75">
        <v>10</v>
      </c>
      <c r="F12" s="77" t="s">
        <v>89</v>
      </c>
      <c r="G12" s="34" t="str">
        <f t="shared" si="0"/>
        <v>NON</v>
      </c>
      <c r="H12" s="37">
        <f t="shared" si="1"/>
      </c>
      <c r="I12" s="46"/>
    </row>
    <row r="13" spans="1:9" ht="18" customHeight="1">
      <c r="A13" s="7"/>
      <c r="B13" s="101" t="s">
        <v>24</v>
      </c>
      <c r="C13" s="102"/>
      <c r="D13" s="33" t="b">
        <v>0</v>
      </c>
      <c r="E13" s="75"/>
      <c r="F13" s="78"/>
      <c r="G13" s="34"/>
      <c r="H13" s="37">
        <f t="shared" si="1"/>
      </c>
      <c r="I13" s="46"/>
    </row>
    <row r="14" spans="1:9" ht="18" customHeight="1">
      <c r="A14" s="89" t="s">
        <v>86</v>
      </c>
      <c r="B14" s="7"/>
      <c r="C14" s="39" t="s">
        <v>66</v>
      </c>
      <c r="D14" s="33" t="b">
        <v>0</v>
      </c>
      <c r="E14" s="75">
        <v>10</v>
      </c>
      <c r="F14" s="77" t="s">
        <v>77</v>
      </c>
      <c r="G14" s="34" t="str">
        <f t="shared" si="0"/>
        <v>NON</v>
      </c>
      <c r="H14" s="37">
        <f t="shared" si="1"/>
      </c>
      <c r="I14" s="47"/>
    </row>
    <row r="15" spans="1:9" ht="18" customHeight="1">
      <c r="A15" s="7"/>
      <c r="B15" s="101" t="s">
        <v>26</v>
      </c>
      <c r="C15" s="102"/>
      <c r="D15" s="33"/>
      <c r="E15" s="75"/>
      <c r="F15" s="79"/>
      <c r="G15" s="34"/>
      <c r="H15" s="37">
        <f t="shared" si="1"/>
      </c>
      <c r="I15" s="47"/>
    </row>
    <row r="16" spans="1:9" ht="18" customHeight="1">
      <c r="A16" s="90" t="s">
        <v>63</v>
      </c>
      <c r="B16" s="7"/>
      <c r="C16" s="39" t="s">
        <v>12</v>
      </c>
      <c r="D16" s="33" t="b">
        <v>0</v>
      </c>
      <c r="E16" s="75">
        <v>10</v>
      </c>
      <c r="F16" s="79" t="s">
        <v>35</v>
      </c>
      <c r="G16" s="34" t="str">
        <f t="shared" si="0"/>
        <v>NON</v>
      </c>
      <c r="H16" s="37">
        <f t="shared" si="1"/>
      </c>
      <c r="I16" s="47"/>
    </row>
    <row r="17" spans="1:9" ht="18" customHeight="1">
      <c r="A17" s="7"/>
      <c r="B17" s="7"/>
      <c r="C17" s="39" t="s">
        <v>25</v>
      </c>
      <c r="D17" s="33" t="b">
        <v>0</v>
      </c>
      <c r="E17" s="75">
        <v>10</v>
      </c>
      <c r="F17" s="78" t="s">
        <v>36</v>
      </c>
      <c r="G17" s="34" t="str">
        <f t="shared" si="0"/>
        <v>NON</v>
      </c>
      <c r="H17" s="37">
        <f t="shared" si="1"/>
      </c>
      <c r="I17" s="7"/>
    </row>
    <row r="18" spans="1:9" ht="18" customHeight="1">
      <c r="A18" s="7"/>
      <c r="B18" s="7"/>
      <c r="C18" s="39" t="s">
        <v>29</v>
      </c>
      <c r="D18" s="33" t="b">
        <v>0</v>
      </c>
      <c r="E18" s="75">
        <v>10</v>
      </c>
      <c r="F18" s="78" t="s">
        <v>37</v>
      </c>
      <c r="G18" s="34" t="str">
        <f t="shared" si="0"/>
        <v>NON</v>
      </c>
      <c r="H18" s="37">
        <f t="shared" si="1"/>
      </c>
      <c r="I18" s="7"/>
    </row>
    <row r="19" spans="1:9" ht="18" customHeight="1">
      <c r="A19" s="7"/>
      <c r="B19" s="101" t="s">
        <v>110</v>
      </c>
      <c r="C19" s="102"/>
      <c r="D19" s="33"/>
      <c r="E19" s="75"/>
      <c r="F19" s="78"/>
      <c r="G19" s="34"/>
      <c r="H19" s="37"/>
      <c r="I19" s="7"/>
    </row>
    <row r="20" spans="1:9" ht="18" customHeight="1">
      <c r="A20" s="7"/>
      <c r="B20" s="7"/>
      <c r="C20" s="39"/>
      <c r="D20" s="33" t="b">
        <v>0</v>
      </c>
      <c r="E20" s="75">
        <v>10</v>
      </c>
      <c r="F20" s="79"/>
      <c r="G20" s="34" t="str">
        <f>IF(D20=FALSE,"NON","OUI")</f>
        <v>NON</v>
      </c>
      <c r="H20" s="37">
        <f>IF(D20=TRUE,E20,"")</f>
      </c>
      <c r="I20" s="7"/>
    </row>
    <row r="21" spans="1:9" ht="18" customHeight="1">
      <c r="A21" s="7"/>
      <c r="B21" s="7"/>
      <c r="C21" s="39"/>
      <c r="D21" s="33" t="b">
        <v>0</v>
      </c>
      <c r="E21" s="75">
        <v>10</v>
      </c>
      <c r="F21" s="78"/>
      <c r="G21" s="34" t="str">
        <f>IF(D21=FALSE,"NON","OUI")</f>
        <v>NON</v>
      </c>
      <c r="H21" s="37">
        <f>IF(D21=TRUE,E21,"")</f>
      </c>
      <c r="I21" s="7"/>
    </row>
    <row r="22" spans="1:9" ht="19.5" customHeight="1" thickBot="1">
      <c r="A22" s="90" t="s">
        <v>64</v>
      </c>
      <c r="B22" s="7"/>
      <c r="C22" s="39"/>
      <c r="D22" s="33" t="b">
        <v>0</v>
      </c>
      <c r="E22" s="75">
        <v>10</v>
      </c>
      <c r="F22" s="78"/>
      <c r="G22" s="34" t="str">
        <f>IF(D22=FALSE,"NON","OUI")</f>
        <v>NON</v>
      </c>
      <c r="H22" s="37">
        <f>IF(D22=TRUE,E22,"")</f>
      </c>
      <c r="I22" s="7"/>
    </row>
    <row r="23" spans="1:9" ht="19.5" customHeight="1" thickBot="1" thickTop="1">
      <c r="A23" s="9"/>
      <c r="B23" s="28"/>
      <c r="C23" s="97" t="s">
        <v>30</v>
      </c>
      <c r="D23" s="97"/>
      <c r="E23" s="97"/>
      <c r="F23" s="97"/>
      <c r="G23" s="98"/>
      <c r="H23" s="42">
        <f>SUM(H4:H22)</f>
        <v>0</v>
      </c>
      <c r="I23" s="7"/>
    </row>
    <row r="24" ht="15.75" thickTop="1">
      <c r="I24" s="1"/>
    </row>
    <row r="25" spans="1:9" ht="15">
      <c r="A25" s="91" t="s">
        <v>65</v>
      </c>
      <c r="I25" s="1"/>
    </row>
    <row r="26" spans="1:9" ht="15">
      <c r="A26" t="s">
        <v>4</v>
      </c>
      <c r="C26" s="10"/>
      <c r="I26" s="1"/>
    </row>
    <row r="27" spans="3:9" ht="15">
      <c r="C27" s="6"/>
      <c r="I27" s="1"/>
    </row>
    <row r="28" ht="15">
      <c r="I28" s="1"/>
    </row>
    <row r="29" ht="15">
      <c r="I29" s="1"/>
    </row>
    <row r="30" ht="15">
      <c r="I30" s="1"/>
    </row>
  </sheetData>
  <sheetProtection/>
  <mergeCells count="8">
    <mergeCell ref="B1:C1"/>
    <mergeCell ref="C23:G23"/>
    <mergeCell ref="B4:C4"/>
    <mergeCell ref="B7:C7"/>
    <mergeCell ref="B11:C11"/>
    <mergeCell ref="B13:C13"/>
    <mergeCell ref="B15:C15"/>
    <mergeCell ref="B19:C19"/>
  </mergeCells>
  <conditionalFormatting sqref="G5:G19">
    <cfRule type="cellIs" priority="11" dxfId="24" operator="equal" stopIfTrue="1">
      <formula>$G$2</formula>
    </cfRule>
    <cfRule type="cellIs" priority="12" dxfId="0" operator="equal" stopIfTrue="1">
      <formula>$G$2</formula>
    </cfRule>
    <cfRule type="cellIs" priority="13" dxfId="25" operator="equal" stopIfTrue="1">
      <formula>$G$2</formula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5:H19">
    <cfRule type="cellIs" priority="6" dxfId="1" operator="equal" stopIfTrue="1">
      <formula>$H$2</formula>
    </cfRule>
  </conditionalFormatting>
  <conditionalFormatting sqref="H20:H22">
    <cfRule type="cellIs" priority="1" dxfId="1" operator="equal" stopIfTrue="1">
      <formula>$H$2</formula>
    </cfRule>
  </conditionalFormatting>
  <conditionalFormatting sqref="G20:G22">
    <cfRule type="cellIs" priority="2" dxfId="24" operator="equal" stopIfTrue="1">
      <formula>$G$2</formula>
    </cfRule>
    <cfRule type="cellIs" priority="3" dxfId="0" operator="equal" stopIfTrue="1">
      <formula>$G$2</formula>
    </cfRule>
    <cfRule type="cellIs" priority="4" dxfId="25" operator="equal" stopIfTrue="1">
      <formula>$G$2</formula>
    </cfRule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I5:I8">
      <formula1>pertinence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tabColor rgb="FFED33C5"/>
  </sheetPr>
  <dimension ref="A1:J29"/>
  <sheetViews>
    <sheetView zoomScale="110" zoomScaleNormal="110" zoomScalePageLayoutView="0" workbookViewId="0" topLeftCell="B10">
      <selection activeCell="C24" sqref="C24"/>
    </sheetView>
  </sheetViews>
  <sheetFormatPr defaultColWidth="11.421875" defaultRowHeight="15"/>
  <cols>
    <col min="1" max="1" width="32.8515625" style="0" hidden="1" customWidth="1"/>
    <col min="2" max="2" width="4.8515625" style="0" customWidth="1"/>
    <col min="3" max="3" width="96.28125" style="0" customWidth="1"/>
    <col min="4" max="4" width="7.57421875" style="27" hidden="1" customWidth="1"/>
    <col min="5" max="5" width="4.421875" style="27" hidden="1" customWidth="1"/>
    <col min="6" max="6" width="6.8515625" style="27" hidden="1" customWidth="1"/>
    <col min="7" max="7" width="14.140625" style="0" customWidth="1"/>
    <col min="8" max="8" width="8.8515625" style="20" customWidth="1"/>
    <col min="9" max="10" width="10.8515625" style="0" customWidth="1"/>
  </cols>
  <sheetData>
    <row r="1" spans="1:10" s="24" customFormat="1" ht="27" customHeight="1" thickBot="1" thickTop="1">
      <c r="A1" s="22"/>
      <c r="B1" s="95" t="s">
        <v>84</v>
      </c>
      <c r="C1" s="96"/>
      <c r="D1" s="29"/>
      <c r="E1" s="81" t="s">
        <v>87</v>
      </c>
      <c r="F1" s="80" t="s">
        <v>88</v>
      </c>
      <c r="G1" s="30" t="s">
        <v>82</v>
      </c>
      <c r="H1" s="30" t="s">
        <v>31</v>
      </c>
      <c r="I1" s="43"/>
      <c r="J1" s="23"/>
    </row>
    <row r="2" spans="1:10" s="4" customFormat="1" ht="16.5" hidden="1" thickBot="1" thickTop="1">
      <c r="A2" s="8"/>
      <c r="B2" s="3"/>
      <c r="C2" s="3"/>
      <c r="D2" s="25"/>
      <c r="E2" s="25"/>
      <c r="F2" s="25"/>
      <c r="G2" s="21" t="s">
        <v>19</v>
      </c>
      <c r="H2" s="35">
        <v>10</v>
      </c>
      <c r="I2" s="44"/>
      <c r="J2" s="5"/>
    </row>
    <row r="3" spans="1:10" s="4" customFormat="1" ht="16.5" hidden="1" thickBot="1" thickTop="1">
      <c r="A3" s="8"/>
      <c r="B3" s="3"/>
      <c r="C3" s="3"/>
      <c r="D3" s="25"/>
      <c r="E3" s="25"/>
      <c r="F3" s="25"/>
      <c r="G3" s="19" t="s">
        <v>20</v>
      </c>
      <c r="H3" s="35"/>
      <c r="I3" s="44"/>
      <c r="J3" s="5"/>
    </row>
    <row r="4" spans="1:10" s="2" customFormat="1" ht="15.75" thickTop="1">
      <c r="A4" s="16"/>
      <c r="B4" s="106" t="s">
        <v>53</v>
      </c>
      <c r="C4" s="107"/>
      <c r="D4" s="31"/>
      <c r="E4" s="31"/>
      <c r="F4" s="31"/>
      <c r="G4" s="32"/>
      <c r="H4" s="36"/>
      <c r="I4" s="45"/>
      <c r="J4" s="17"/>
    </row>
    <row r="5" spans="1:9" ht="18" customHeight="1">
      <c r="A5" s="7"/>
      <c r="B5" s="7"/>
      <c r="C5" s="38" t="s">
        <v>56</v>
      </c>
      <c r="D5" s="33" t="b">
        <v>0</v>
      </c>
      <c r="E5" s="75">
        <v>10</v>
      </c>
      <c r="F5" s="78" t="s">
        <v>62</v>
      </c>
      <c r="G5" s="34" t="str">
        <f>IF(D5=FALSE,"NON","OUI")</f>
        <v>NON</v>
      </c>
      <c r="H5" s="37">
        <f>IF(D5=TRUE,H2,"")</f>
      </c>
      <c r="I5" s="7"/>
    </row>
    <row r="6" spans="1:9" ht="18" customHeight="1">
      <c r="A6" s="7"/>
      <c r="B6" s="7"/>
      <c r="C6" s="39" t="s">
        <v>57</v>
      </c>
      <c r="D6" s="33" t="b">
        <v>0</v>
      </c>
      <c r="E6" s="75">
        <v>10</v>
      </c>
      <c r="F6" s="77" t="s">
        <v>78</v>
      </c>
      <c r="G6" s="34" t="str">
        <f aca="true" t="shared" si="0" ref="G6:G17">IF(D6=FALSE,"NON","OUI")</f>
        <v>NON</v>
      </c>
      <c r="H6" s="37">
        <f aca="true" t="shared" si="1" ref="H6:H17">IF(D6=TRUE,10,"")</f>
      </c>
      <c r="I6" s="7"/>
    </row>
    <row r="7" spans="1:9" ht="18" customHeight="1">
      <c r="A7" s="7"/>
      <c r="B7" s="7"/>
      <c r="C7" s="39" t="s">
        <v>50</v>
      </c>
      <c r="D7" s="33" t="b">
        <v>0</v>
      </c>
      <c r="E7" s="75">
        <v>10</v>
      </c>
      <c r="F7" s="78" t="s">
        <v>40</v>
      </c>
      <c r="G7" s="34" t="str">
        <f t="shared" si="0"/>
        <v>NON</v>
      </c>
      <c r="H7" s="37">
        <f t="shared" si="1"/>
      </c>
      <c r="I7" s="7"/>
    </row>
    <row r="8" spans="1:9" ht="18" customHeight="1">
      <c r="A8" s="7"/>
      <c r="B8" s="103" t="s">
        <v>54</v>
      </c>
      <c r="C8" s="104"/>
      <c r="D8" s="33"/>
      <c r="E8" s="75"/>
      <c r="F8" s="79"/>
      <c r="G8" s="34"/>
      <c r="H8" s="37"/>
      <c r="I8" s="7"/>
    </row>
    <row r="9" spans="1:9" ht="18" customHeight="1">
      <c r="A9" s="7"/>
      <c r="B9" s="7"/>
      <c r="C9" s="40" t="s">
        <v>58</v>
      </c>
      <c r="D9" s="33" t="b">
        <v>0</v>
      </c>
      <c r="E9" s="75">
        <v>10</v>
      </c>
      <c r="F9" s="77" t="s">
        <v>79</v>
      </c>
      <c r="G9" s="34" t="str">
        <f t="shared" si="0"/>
        <v>NON</v>
      </c>
      <c r="H9" s="37">
        <f t="shared" si="1"/>
      </c>
      <c r="I9" s="7"/>
    </row>
    <row r="10" spans="1:9" ht="18" customHeight="1">
      <c r="A10" s="7"/>
      <c r="B10" s="7"/>
      <c r="C10" s="39" t="s">
        <v>59</v>
      </c>
      <c r="D10" s="33" t="b">
        <v>0</v>
      </c>
      <c r="E10" s="75">
        <v>10</v>
      </c>
      <c r="F10" s="77" t="s">
        <v>80</v>
      </c>
      <c r="G10" s="34" t="str">
        <f t="shared" si="0"/>
        <v>NON</v>
      </c>
      <c r="H10" s="37">
        <f t="shared" si="1"/>
      </c>
      <c r="I10" s="7"/>
    </row>
    <row r="11" spans="1:9" ht="18" customHeight="1">
      <c r="A11" s="7"/>
      <c r="B11" s="7"/>
      <c r="C11" s="41" t="s">
        <v>9</v>
      </c>
      <c r="D11" s="33" t="b">
        <v>0</v>
      </c>
      <c r="E11" s="75">
        <v>10</v>
      </c>
      <c r="F11" s="78" t="s">
        <v>41</v>
      </c>
      <c r="G11" s="34" t="str">
        <f t="shared" si="0"/>
        <v>NON</v>
      </c>
      <c r="H11" s="37">
        <f t="shared" si="1"/>
      </c>
      <c r="I11" s="46"/>
    </row>
    <row r="12" spans="1:9" ht="18" customHeight="1">
      <c r="A12" s="7"/>
      <c r="B12" s="103" t="s">
        <v>55</v>
      </c>
      <c r="C12" s="105"/>
      <c r="D12" s="33"/>
      <c r="E12" s="75"/>
      <c r="F12" s="33"/>
      <c r="G12" s="34"/>
      <c r="H12" s="37"/>
      <c r="I12" s="46"/>
    </row>
    <row r="13" spans="1:9" ht="18" customHeight="1">
      <c r="A13" s="7"/>
      <c r="B13" s="7"/>
      <c r="C13" s="39" t="s">
        <v>7</v>
      </c>
      <c r="D13" s="33" t="b">
        <v>0</v>
      </c>
      <c r="E13" s="75">
        <v>10</v>
      </c>
      <c r="F13" s="33" t="s">
        <v>90</v>
      </c>
      <c r="G13" s="34" t="str">
        <f t="shared" si="0"/>
        <v>NON</v>
      </c>
      <c r="H13" s="37">
        <f t="shared" si="1"/>
      </c>
      <c r="I13" s="47"/>
    </row>
    <row r="14" spans="1:9" ht="18" customHeight="1">
      <c r="A14" s="89" t="s">
        <v>86</v>
      </c>
      <c r="B14" s="103" t="s">
        <v>60</v>
      </c>
      <c r="C14" s="105"/>
      <c r="D14" s="33"/>
      <c r="E14" s="75"/>
      <c r="F14" s="33"/>
      <c r="G14" s="34"/>
      <c r="H14" s="37">
        <f t="shared" si="1"/>
      </c>
      <c r="I14" s="47"/>
    </row>
    <row r="15" spans="1:9" ht="18" customHeight="1">
      <c r="A15" s="7"/>
      <c r="B15" s="7"/>
      <c r="C15" s="39" t="s">
        <v>61</v>
      </c>
      <c r="D15" s="33" t="b">
        <v>0</v>
      </c>
      <c r="E15" s="75">
        <v>10</v>
      </c>
      <c r="F15" s="33" t="s">
        <v>91</v>
      </c>
      <c r="G15" s="34" t="str">
        <f t="shared" si="0"/>
        <v>NON</v>
      </c>
      <c r="H15" s="37">
        <f t="shared" si="1"/>
      </c>
      <c r="I15" s="47"/>
    </row>
    <row r="16" spans="1:9" ht="18" customHeight="1">
      <c r="A16" s="90" t="s">
        <v>63</v>
      </c>
      <c r="B16" s="7"/>
      <c r="C16" s="39" t="s">
        <v>8</v>
      </c>
      <c r="D16" s="33" t="b">
        <v>0</v>
      </c>
      <c r="E16" s="75">
        <v>10</v>
      </c>
      <c r="F16" s="33" t="s">
        <v>92</v>
      </c>
      <c r="G16" s="34" t="str">
        <f t="shared" si="0"/>
        <v>NON</v>
      </c>
      <c r="H16" s="37">
        <f t="shared" si="1"/>
      </c>
      <c r="I16" s="7"/>
    </row>
    <row r="17" spans="1:9" ht="18" customHeight="1">
      <c r="A17" s="7"/>
      <c r="B17" s="7"/>
      <c r="C17" s="39" t="s">
        <v>51</v>
      </c>
      <c r="D17" s="33" t="b">
        <v>0</v>
      </c>
      <c r="E17" s="75">
        <v>10</v>
      </c>
      <c r="F17" s="33" t="s">
        <v>52</v>
      </c>
      <c r="G17" s="34" t="str">
        <f t="shared" si="0"/>
        <v>NON</v>
      </c>
      <c r="H17" s="37">
        <f t="shared" si="1"/>
      </c>
      <c r="I17" s="7"/>
    </row>
    <row r="18" spans="1:9" ht="18" customHeight="1">
      <c r="A18" s="7"/>
      <c r="B18" s="103" t="s">
        <v>110</v>
      </c>
      <c r="C18" s="105"/>
      <c r="D18" s="33"/>
      <c r="E18" s="75"/>
      <c r="F18" s="33"/>
      <c r="G18" s="34"/>
      <c r="H18" s="37"/>
      <c r="I18" s="7"/>
    </row>
    <row r="19" spans="1:9" ht="18" customHeight="1">
      <c r="A19" s="7"/>
      <c r="B19" s="7"/>
      <c r="C19" s="39"/>
      <c r="D19" s="33" t="b">
        <v>0</v>
      </c>
      <c r="E19" s="75">
        <v>10</v>
      </c>
      <c r="F19" s="33" t="s">
        <v>91</v>
      </c>
      <c r="G19" s="34" t="str">
        <f>IF(D19=FALSE,"NON","OUI")</f>
        <v>NON</v>
      </c>
      <c r="H19" s="37">
        <f>IF(D19=TRUE,10,"")</f>
      </c>
      <c r="I19" s="7"/>
    </row>
    <row r="20" spans="1:9" ht="18" customHeight="1">
      <c r="A20" s="7"/>
      <c r="B20" s="7"/>
      <c r="C20" s="39"/>
      <c r="D20" s="33" t="b">
        <v>0</v>
      </c>
      <c r="E20" s="75">
        <v>10</v>
      </c>
      <c r="F20" s="33" t="s">
        <v>92</v>
      </c>
      <c r="G20" s="34" t="str">
        <f>IF(D20=FALSE,"NON","OUI")</f>
        <v>NON</v>
      </c>
      <c r="H20" s="37">
        <f>IF(D20=TRUE,10,"")</f>
      </c>
      <c r="I20" s="7"/>
    </row>
    <row r="21" spans="1:9" ht="15.75" thickBot="1">
      <c r="A21" s="7"/>
      <c r="B21" s="56"/>
      <c r="C21" s="39"/>
      <c r="D21" s="33" t="b">
        <v>0</v>
      </c>
      <c r="E21" s="75">
        <v>10</v>
      </c>
      <c r="F21" s="33" t="s">
        <v>52</v>
      </c>
      <c r="G21" s="34" t="str">
        <f>IF(D21=FALSE,"NON","OUI")</f>
        <v>NON</v>
      </c>
      <c r="H21" s="37">
        <f>IF(D21=TRUE,10,"")</f>
      </c>
      <c r="I21" s="7"/>
    </row>
    <row r="22" spans="1:9" ht="19.5" customHeight="1" thickBot="1" thickTop="1">
      <c r="A22" s="92" t="s">
        <v>64</v>
      </c>
      <c r="B22" s="28"/>
      <c r="C22" s="97" t="s">
        <v>75</v>
      </c>
      <c r="D22" s="97"/>
      <c r="E22" s="97"/>
      <c r="F22" s="97"/>
      <c r="G22" s="98"/>
      <c r="H22" s="42">
        <f>SUM(H4:H21)</f>
        <v>0</v>
      </c>
      <c r="I22" s="7"/>
    </row>
    <row r="23" ht="15.75" thickTop="1">
      <c r="I23" s="1"/>
    </row>
    <row r="24" ht="15">
      <c r="I24" s="1"/>
    </row>
    <row r="25" spans="1:9" ht="15">
      <c r="A25" s="91" t="s">
        <v>65</v>
      </c>
      <c r="C25" s="10"/>
      <c r="I25" s="1"/>
    </row>
    <row r="26" spans="3:9" ht="15">
      <c r="C26" s="6"/>
      <c r="I26" s="1"/>
    </row>
    <row r="27" ht="15">
      <c r="I27" s="1"/>
    </row>
    <row r="28" ht="15">
      <c r="I28" s="1"/>
    </row>
    <row r="29" ht="15">
      <c r="I29" s="1"/>
    </row>
  </sheetData>
  <sheetProtection/>
  <mergeCells count="7">
    <mergeCell ref="C22:G22"/>
    <mergeCell ref="B8:C8"/>
    <mergeCell ref="B12:C12"/>
    <mergeCell ref="B1:C1"/>
    <mergeCell ref="B4:C4"/>
    <mergeCell ref="B14:C14"/>
    <mergeCell ref="B18:C18"/>
  </mergeCells>
  <conditionalFormatting sqref="H5:H18">
    <cfRule type="cellIs" priority="6" dxfId="1" operator="equal" stopIfTrue="1">
      <formula>$H$2</formula>
    </cfRule>
  </conditionalFormatting>
  <conditionalFormatting sqref="G5:G18">
    <cfRule type="cellIs" priority="23" dxfId="24" operator="equal" stopIfTrue="1">
      <formula>$G$2</formula>
    </cfRule>
    <cfRule type="cellIs" priority="24" dxfId="0" operator="equal" stopIfTrue="1">
      <formula>$G$2</formula>
    </cfRule>
    <cfRule type="cellIs" priority="25" dxfId="25" operator="equal" stopIfTrue="1">
      <formula>$G$2</formula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9:H21">
    <cfRule type="cellIs" priority="1" dxfId="1" operator="equal" stopIfTrue="1">
      <formula>$H$2</formula>
    </cfRule>
  </conditionalFormatting>
  <conditionalFormatting sqref="G19:G21">
    <cfRule type="cellIs" priority="2" dxfId="24" operator="equal" stopIfTrue="1">
      <formula>$G$2</formula>
    </cfRule>
    <cfRule type="cellIs" priority="3" dxfId="0" operator="equal" stopIfTrue="1">
      <formula>$G$2</formula>
    </cfRule>
    <cfRule type="cellIs" priority="4" dxfId="25" operator="equal" stopIfTrue="1">
      <formula>$G$2</formula>
    </cfRule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I5:I8">
      <formula1>pertinence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tabColor rgb="FFFFC000"/>
  </sheetPr>
  <dimension ref="A1:J27"/>
  <sheetViews>
    <sheetView zoomScale="110" zoomScaleNormal="110" zoomScalePageLayoutView="0" workbookViewId="0" topLeftCell="B1">
      <selection activeCell="C20" sqref="C20:G20"/>
    </sheetView>
  </sheetViews>
  <sheetFormatPr defaultColWidth="11.421875" defaultRowHeight="15"/>
  <cols>
    <col min="1" max="1" width="0.71875" style="0" hidden="1" customWidth="1"/>
    <col min="2" max="2" width="4.8515625" style="0" customWidth="1"/>
    <col min="3" max="3" width="97.57421875" style="0" customWidth="1"/>
    <col min="4" max="4" width="0.13671875" style="27" hidden="1" customWidth="1"/>
    <col min="5" max="6" width="0.2890625" style="27" hidden="1" customWidth="1"/>
    <col min="7" max="7" width="14.140625" style="0" customWidth="1"/>
    <col min="8" max="8" width="8.8515625" style="20" customWidth="1"/>
    <col min="9" max="10" width="10.8515625" style="0" customWidth="1"/>
  </cols>
  <sheetData>
    <row r="1" spans="1:10" s="24" customFormat="1" ht="27" customHeight="1" thickBot="1" thickTop="1">
      <c r="A1" s="22"/>
      <c r="B1" s="95" t="s">
        <v>85</v>
      </c>
      <c r="C1" s="96"/>
      <c r="D1" s="29"/>
      <c r="E1" s="81" t="s">
        <v>87</v>
      </c>
      <c r="F1" s="80" t="s">
        <v>88</v>
      </c>
      <c r="G1" s="30" t="s">
        <v>82</v>
      </c>
      <c r="H1" s="30" t="s">
        <v>31</v>
      </c>
      <c r="I1" s="43"/>
      <c r="J1" s="23"/>
    </row>
    <row r="2" spans="1:10" s="4" customFormat="1" ht="16.5" hidden="1" thickBot="1" thickTop="1">
      <c r="A2" s="8"/>
      <c r="B2" s="3"/>
      <c r="C2" s="3"/>
      <c r="D2" s="25"/>
      <c r="E2" s="25"/>
      <c r="F2" s="25"/>
      <c r="G2" s="21" t="s">
        <v>19</v>
      </c>
      <c r="H2" s="35">
        <v>10</v>
      </c>
      <c r="I2" s="44"/>
      <c r="J2" s="5"/>
    </row>
    <row r="3" spans="1:10" s="4" customFormat="1" ht="16.5" hidden="1" thickBot="1" thickTop="1">
      <c r="A3" s="8"/>
      <c r="B3" s="3"/>
      <c r="C3" s="3"/>
      <c r="D3" s="25"/>
      <c r="E3" s="25"/>
      <c r="F3" s="25"/>
      <c r="G3" s="19" t="s">
        <v>20</v>
      </c>
      <c r="H3" s="35"/>
      <c r="I3" s="44"/>
      <c r="J3" s="5"/>
    </row>
    <row r="4" spans="1:10" s="2" customFormat="1" ht="15.75" thickTop="1">
      <c r="A4" s="16"/>
      <c r="B4" s="108" t="s">
        <v>69</v>
      </c>
      <c r="C4" s="109"/>
      <c r="D4" s="31"/>
      <c r="E4" s="82"/>
      <c r="F4" s="31"/>
      <c r="G4" s="32"/>
      <c r="H4" s="36"/>
      <c r="I4" s="45"/>
      <c r="J4" s="17"/>
    </row>
    <row r="5" spans="1:9" ht="18" customHeight="1">
      <c r="A5" s="7"/>
      <c r="B5" s="7"/>
      <c r="C5" s="38" t="s">
        <v>47</v>
      </c>
      <c r="D5" s="33" t="b">
        <v>0</v>
      </c>
      <c r="E5" s="75">
        <v>10</v>
      </c>
      <c r="F5" s="33" t="s">
        <v>48</v>
      </c>
      <c r="G5" s="34" t="str">
        <f>IF(D5=FALSE,"NON","OUI")</f>
        <v>NON</v>
      </c>
      <c r="H5" s="37">
        <f>IF(D5=TRUE,H2,"")</f>
      </c>
      <c r="I5" s="7"/>
    </row>
    <row r="6" spans="1:9" ht="18" customHeight="1">
      <c r="A6" s="7"/>
      <c r="B6" s="7"/>
      <c r="C6" s="39" t="s">
        <v>68</v>
      </c>
      <c r="D6" s="33" t="b">
        <v>0</v>
      </c>
      <c r="E6" s="75">
        <v>10</v>
      </c>
      <c r="F6" s="33" t="s">
        <v>93</v>
      </c>
      <c r="G6" s="34" t="str">
        <f aca="true" t="shared" si="0" ref="G6:G15">IF(D6=FALSE,"NON","OUI")</f>
        <v>NON</v>
      </c>
      <c r="H6" s="37">
        <f aca="true" t="shared" si="1" ref="H6:H15">IF(D6=TRUE,10,"")</f>
      </c>
      <c r="I6" s="7"/>
    </row>
    <row r="7" spans="1:9" ht="18" customHeight="1">
      <c r="A7" s="7"/>
      <c r="B7" s="7"/>
      <c r="C7" s="40" t="s">
        <v>13</v>
      </c>
      <c r="D7" s="33" t="b">
        <v>0</v>
      </c>
      <c r="E7" s="75">
        <v>10</v>
      </c>
      <c r="F7" s="33" t="s">
        <v>42</v>
      </c>
      <c r="G7" s="34" t="str">
        <f t="shared" si="0"/>
        <v>NON</v>
      </c>
      <c r="H7" s="37">
        <f t="shared" si="1"/>
      </c>
      <c r="I7" s="7"/>
    </row>
    <row r="8" spans="1:9" ht="18" customHeight="1">
      <c r="A8" s="7"/>
      <c r="B8" s="7"/>
      <c r="C8" s="40" t="s">
        <v>14</v>
      </c>
      <c r="D8" s="33" t="b">
        <v>0</v>
      </c>
      <c r="E8" s="75">
        <v>10</v>
      </c>
      <c r="F8" s="33" t="s">
        <v>43</v>
      </c>
      <c r="G8" s="34" t="str">
        <f t="shared" si="0"/>
        <v>NON</v>
      </c>
      <c r="H8" s="37">
        <f t="shared" si="1"/>
      </c>
      <c r="I8" s="7"/>
    </row>
    <row r="9" spans="1:9" ht="18" customHeight="1">
      <c r="A9" s="7"/>
      <c r="B9" s="7"/>
      <c r="C9" s="39" t="s">
        <v>15</v>
      </c>
      <c r="D9" s="33" t="b">
        <v>0</v>
      </c>
      <c r="E9" s="75">
        <v>10</v>
      </c>
      <c r="F9" s="33" t="s">
        <v>44</v>
      </c>
      <c r="G9" s="34" t="str">
        <f t="shared" si="0"/>
        <v>NON</v>
      </c>
      <c r="H9" s="37">
        <f t="shared" si="1"/>
      </c>
      <c r="I9" s="7"/>
    </row>
    <row r="10" spans="1:9" ht="18" customHeight="1">
      <c r="A10" s="7"/>
      <c r="B10" s="110" t="s">
        <v>70</v>
      </c>
      <c r="C10" s="111"/>
      <c r="D10" s="33"/>
      <c r="E10" s="33"/>
      <c r="F10" s="33"/>
      <c r="G10" s="34"/>
      <c r="H10" s="37">
        <f t="shared" si="1"/>
      </c>
      <c r="I10" s="7"/>
    </row>
    <row r="11" spans="1:9" ht="18" customHeight="1">
      <c r="A11" s="7"/>
      <c r="B11" s="7"/>
      <c r="C11" s="41" t="s">
        <v>71</v>
      </c>
      <c r="D11" s="33" t="b">
        <v>0</v>
      </c>
      <c r="E11" s="75">
        <v>10</v>
      </c>
      <c r="F11" s="33" t="s">
        <v>94</v>
      </c>
      <c r="G11" s="34" t="str">
        <f t="shared" si="0"/>
        <v>NON</v>
      </c>
      <c r="H11" s="37">
        <f t="shared" si="1"/>
      </c>
      <c r="I11" s="46"/>
    </row>
    <row r="12" spans="1:9" ht="18" customHeight="1">
      <c r="A12" s="7"/>
      <c r="B12" s="7"/>
      <c r="C12" s="39" t="s">
        <v>16</v>
      </c>
      <c r="D12" s="33" t="b">
        <v>0</v>
      </c>
      <c r="E12" s="75">
        <v>10</v>
      </c>
      <c r="F12" s="33" t="s">
        <v>45</v>
      </c>
      <c r="G12" s="34" t="str">
        <f t="shared" si="0"/>
        <v>NON</v>
      </c>
      <c r="H12" s="37">
        <f t="shared" si="1"/>
      </c>
      <c r="I12" s="47"/>
    </row>
    <row r="13" spans="1:9" ht="18" customHeight="1">
      <c r="A13" s="7"/>
      <c r="B13" s="7"/>
      <c r="C13" s="39" t="s">
        <v>17</v>
      </c>
      <c r="D13" s="33" t="b">
        <v>0</v>
      </c>
      <c r="E13" s="75">
        <v>10</v>
      </c>
      <c r="F13" s="33" t="s">
        <v>46</v>
      </c>
      <c r="G13" s="34" t="str">
        <f t="shared" si="0"/>
        <v>NON</v>
      </c>
      <c r="H13" s="37">
        <f t="shared" si="1"/>
      </c>
      <c r="I13" s="47"/>
    </row>
    <row r="14" spans="1:9" ht="18" customHeight="1">
      <c r="A14" s="89" t="s">
        <v>86</v>
      </c>
      <c r="B14" s="7"/>
      <c r="C14" s="39" t="s">
        <v>72</v>
      </c>
      <c r="D14" s="33" t="b">
        <v>0</v>
      </c>
      <c r="E14" s="75">
        <v>10</v>
      </c>
      <c r="F14" s="33" t="s">
        <v>95</v>
      </c>
      <c r="G14" s="34" t="str">
        <f t="shared" si="0"/>
        <v>NON</v>
      </c>
      <c r="H14" s="37">
        <f t="shared" si="1"/>
      </c>
      <c r="I14" s="7"/>
    </row>
    <row r="15" spans="1:9" ht="18" customHeight="1">
      <c r="A15" s="7"/>
      <c r="B15" s="7"/>
      <c r="C15" s="39" t="s">
        <v>73</v>
      </c>
      <c r="D15" s="33" t="b">
        <v>0</v>
      </c>
      <c r="E15" s="75">
        <v>10</v>
      </c>
      <c r="F15" s="33" t="s">
        <v>96</v>
      </c>
      <c r="G15" s="34" t="str">
        <f t="shared" si="0"/>
        <v>NON</v>
      </c>
      <c r="H15" s="37">
        <f t="shared" si="1"/>
      </c>
      <c r="I15" s="7"/>
    </row>
    <row r="16" spans="1:9" ht="18" customHeight="1">
      <c r="A16" s="7"/>
      <c r="B16" s="110" t="s">
        <v>110</v>
      </c>
      <c r="C16" s="111"/>
      <c r="D16" s="33"/>
      <c r="E16" s="75"/>
      <c r="F16" s="33"/>
      <c r="G16" s="34"/>
      <c r="H16" s="37"/>
      <c r="I16" s="7"/>
    </row>
    <row r="17" spans="1:9" ht="18" customHeight="1">
      <c r="A17" s="7"/>
      <c r="B17" s="7"/>
      <c r="C17" s="39"/>
      <c r="D17" s="33" t="b">
        <v>0</v>
      </c>
      <c r="E17" s="75">
        <v>10</v>
      </c>
      <c r="F17" s="33" t="s">
        <v>46</v>
      </c>
      <c r="G17" s="34" t="str">
        <f>IF(D17=FALSE,"NON","OUI")</f>
        <v>NON</v>
      </c>
      <c r="H17" s="37">
        <f>IF(D17=TRUE,10,"")</f>
      </c>
      <c r="I17" s="7"/>
    </row>
    <row r="18" spans="1:9" ht="18" customHeight="1">
      <c r="A18" s="7"/>
      <c r="B18" s="7"/>
      <c r="C18" s="39"/>
      <c r="D18" s="33" t="b">
        <v>0</v>
      </c>
      <c r="E18" s="75">
        <v>10</v>
      </c>
      <c r="F18" s="33" t="s">
        <v>95</v>
      </c>
      <c r="G18" s="34" t="str">
        <f>IF(D18=FALSE,"NON","OUI")</f>
        <v>NON</v>
      </c>
      <c r="H18" s="37">
        <f>IF(D18=TRUE,10,"")</f>
      </c>
      <c r="I18" s="7"/>
    </row>
    <row r="19" spans="1:9" ht="15.75" thickBot="1">
      <c r="A19" s="90" t="s">
        <v>63</v>
      </c>
      <c r="B19" s="56"/>
      <c r="C19" s="39"/>
      <c r="D19" s="33" t="b">
        <v>0</v>
      </c>
      <c r="E19" s="75">
        <v>10</v>
      </c>
      <c r="F19" s="33" t="s">
        <v>96</v>
      </c>
      <c r="G19" s="34" t="str">
        <f>IF(D19=FALSE,"NON","OUI")</f>
        <v>NON</v>
      </c>
      <c r="H19" s="37">
        <f>IF(D19=TRUE,10,"")</f>
      </c>
      <c r="I19" s="7"/>
    </row>
    <row r="20" spans="1:9" ht="19.5" customHeight="1" thickBot="1" thickTop="1">
      <c r="A20" s="9"/>
      <c r="B20" s="28"/>
      <c r="C20" s="97" t="s">
        <v>74</v>
      </c>
      <c r="D20" s="97"/>
      <c r="E20" s="97"/>
      <c r="F20" s="97"/>
      <c r="G20" s="98"/>
      <c r="H20" s="42">
        <f>SUM(H4:H19)</f>
        <v>0</v>
      </c>
      <c r="I20" s="7"/>
    </row>
    <row r="21" ht="15.75" thickTop="1">
      <c r="I21" s="1"/>
    </row>
    <row r="22" spans="1:9" ht="15">
      <c r="A22" s="91" t="s">
        <v>64</v>
      </c>
      <c r="I22" s="1"/>
    </row>
    <row r="23" spans="1:9" ht="15">
      <c r="A23" t="s">
        <v>4</v>
      </c>
      <c r="C23" s="10"/>
      <c r="I23" s="1"/>
    </row>
    <row r="24" spans="3:9" ht="15">
      <c r="C24" s="6"/>
      <c r="I24" s="1"/>
    </row>
    <row r="25" spans="1:9" ht="15">
      <c r="A25" s="91" t="s">
        <v>65</v>
      </c>
      <c r="I25" s="1"/>
    </row>
    <row r="26" ht="15">
      <c r="I26" s="1"/>
    </row>
    <row r="27" ht="15">
      <c r="I27" s="1"/>
    </row>
  </sheetData>
  <sheetProtection/>
  <mergeCells count="5">
    <mergeCell ref="C20:G20"/>
    <mergeCell ref="B1:C1"/>
    <mergeCell ref="B4:C4"/>
    <mergeCell ref="B10:C10"/>
    <mergeCell ref="B16:C16"/>
  </mergeCells>
  <conditionalFormatting sqref="H5:H16">
    <cfRule type="cellIs" priority="6" dxfId="1" operator="equal" stopIfTrue="1">
      <formula>$H$2</formula>
    </cfRule>
  </conditionalFormatting>
  <conditionalFormatting sqref="G5:G16">
    <cfRule type="cellIs" priority="23" dxfId="24" operator="equal" stopIfTrue="1">
      <formula>$G$2</formula>
    </cfRule>
    <cfRule type="cellIs" priority="24" dxfId="0" operator="equal" stopIfTrue="1">
      <formula>$G$2</formula>
    </cfRule>
    <cfRule type="cellIs" priority="25" dxfId="25" operator="equal" stopIfTrue="1">
      <formula>$G$2</formula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7:H19">
    <cfRule type="cellIs" priority="1" dxfId="1" operator="equal" stopIfTrue="1">
      <formula>$H$2</formula>
    </cfRule>
  </conditionalFormatting>
  <conditionalFormatting sqref="G17:G19">
    <cfRule type="cellIs" priority="2" dxfId="24" operator="equal" stopIfTrue="1">
      <formula>$G$2</formula>
    </cfRule>
    <cfRule type="cellIs" priority="3" dxfId="0" operator="equal" stopIfTrue="1">
      <formula>$G$2</formula>
    </cfRule>
    <cfRule type="cellIs" priority="4" dxfId="25" operator="equal" stopIfTrue="1">
      <formula>$G$2</formula>
    </cfRule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I5:I7">
      <formula1>pertinence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M26"/>
  <sheetViews>
    <sheetView zoomScale="90" zoomScaleNormal="90" workbookViewId="0" topLeftCell="A1">
      <selection activeCell="G15" sqref="G15"/>
    </sheetView>
  </sheetViews>
  <sheetFormatPr defaultColWidth="11.421875" defaultRowHeight="15"/>
  <cols>
    <col min="1" max="1" width="21.140625" style="0" customWidth="1"/>
    <col min="2" max="5" width="16.8515625" style="0" customWidth="1"/>
    <col min="6" max="6" width="17.421875" style="0" customWidth="1"/>
    <col min="7" max="7" width="11.7109375" style="0" customWidth="1"/>
    <col min="8" max="9" width="12.7109375" style="0" bestFit="1" customWidth="1"/>
    <col min="10" max="14" width="11.7109375" style="0" customWidth="1"/>
  </cols>
  <sheetData>
    <row r="1" spans="2:7" ht="37.5" customHeight="1">
      <c r="B1" s="114" t="s">
        <v>39</v>
      </c>
      <c r="C1" s="114"/>
      <c r="D1" s="114"/>
      <c r="E1" s="114"/>
      <c r="F1" s="114"/>
      <c r="G1" s="51"/>
    </row>
    <row r="2" spans="2:13" ht="37.5" customHeight="1" thickBot="1">
      <c r="B2" s="115"/>
      <c r="C2" s="115"/>
      <c r="D2" s="115"/>
      <c r="E2" s="115"/>
      <c r="F2" s="115"/>
      <c r="M2" s="53"/>
    </row>
    <row r="3" spans="2:13" ht="37.5" customHeight="1" thickBot="1" thickTop="1">
      <c r="B3" s="112"/>
      <c r="C3" s="113"/>
      <c r="D3" s="61" t="s">
        <v>31</v>
      </c>
      <c r="E3" s="93" t="s">
        <v>109</v>
      </c>
      <c r="F3" s="48"/>
      <c r="I3" s="67">
        <f>E4</f>
        <v>0</v>
      </c>
      <c r="M3" s="53"/>
    </row>
    <row r="4" spans="2:6" s="2" customFormat="1" ht="37.5" customHeight="1" thickBot="1">
      <c r="B4" s="118" t="s">
        <v>1</v>
      </c>
      <c r="C4" s="118"/>
      <c r="D4" s="62">
        <f>ENVIRONNEMENT!H23</f>
        <v>0</v>
      </c>
      <c r="E4" s="66">
        <f>IF(D4&gt;0,D4*100/D$7,0)</f>
        <v>0</v>
      </c>
      <c r="F4" s="49"/>
    </row>
    <row r="5" spans="2:6" ht="37.5" customHeight="1" thickBot="1">
      <c r="B5" s="119" t="s">
        <v>0</v>
      </c>
      <c r="C5" s="119"/>
      <c r="D5" s="62">
        <f>SOCIAL!H22</f>
        <v>0</v>
      </c>
      <c r="E5" s="66">
        <f>IF(D5&gt;0,D5*100/D$7,0)</f>
        <v>0</v>
      </c>
      <c r="F5" s="49"/>
    </row>
    <row r="6" spans="2:11" s="2" customFormat="1" ht="37.5" customHeight="1" thickBot="1">
      <c r="B6" s="120" t="s">
        <v>2</v>
      </c>
      <c r="C6" s="120"/>
      <c r="D6" s="63">
        <f>ECONOMIE!H20</f>
        <v>0</v>
      </c>
      <c r="E6" s="66">
        <f>IF(D6&gt;0,D6*100/D$7,0)</f>
        <v>0</v>
      </c>
      <c r="F6" s="49"/>
      <c r="H6" s="117">
        <f>E5</f>
        <v>0</v>
      </c>
      <c r="J6" s="117">
        <f>E6</f>
        <v>0</v>
      </c>
      <c r="K6" s="117"/>
    </row>
    <row r="7" spans="2:11" ht="37.5" customHeight="1" thickBot="1" thickTop="1">
      <c r="B7" s="121" t="s">
        <v>3</v>
      </c>
      <c r="C7" s="121"/>
      <c r="D7" s="64">
        <f>SUM(D4:D6)</f>
        <v>0</v>
      </c>
      <c r="E7" s="65">
        <f>SUM(E4:E6)</f>
        <v>0</v>
      </c>
      <c r="F7" s="15"/>
      <c r="H7" s="117"/>
      <c r="J7" s="117"/>
      <c r="K7" s="117"/>
    </row>
    <row r="8" spans="2:6" s="2" customFormat="1" ht="37.5" customHeight="1" thickTop="1">
      <c r="B8" s="116"/>
      <c r="C8" s="116"/>
      <c r="D8" s="116"/>
      <c r="E8" s="116"/>
      <c r="F8" s="116"/>
    </row>
    <row r="9" spans="1:6" s="2" customFormat="1" ht="24.75" customHeight="1">
      <c r="A9" s="74" t="s">
        <v>81</v>
      </c>
      <c r="B9" s="53" t="str">
        <f>IF(AND(D4&gt;0,D5&gt;0,D6&gt;0),recap_criteres!A14,recap_criteres!A15)</f>
        <v>Le projet ne répond pas au concept du Développement Durable car au moins un des piliers n'a pas été satisfait.</v>
      </c>
      <c r="C9" s="52"/>
      <c r="D9" s="52"/>
      <c r="E9" s="52"/>
      <c r="F9" s="52"/>
    </row>
    <row r="10" spans="2:6" s="2" customFormat="1" ht="24.75" customHeight="1">
      <c r="B10" s="53">
        <f>IF(AND(D4&gt;D5,D4&gt;D6,D5&gt;0,D6&gt;0),recap_criteres!A19,IF(AND(D5&gt;D4,D5&gt;D6,D4&gt;0,D6&gt;0),recap_criteres!A20,IF(AND(D6&gt;D4,D6&gt;D5,D4&gt;0,D5&gt;0),recap_criteres!A21,IF(AND(D4=D5,D4&gt;D6,D6&gt;0),recap_criteres!A22,IF(AND(D4=D6,D4&gt;D5,D5&gt;0),recap_criteres!A23,IF(AND(D5=D6,D5&gt;D4,D4&gt;0),recap_criteres!A24,IF(AND(D4=D5,D4=D6,D4&gt;0),recap_criteres!A25,"")))))))</f>
      </c>
      <c r="C10" s="52"/>
      <c r="D10" s="52"/>
      <c r="E10" s="52"/>
      <c r="F10" s="52"/>
    </row>
    <row r="11" spans="2:10" s="2" customFormat="1" ht="27" customHeight="1">
      <c r="B11" s="52"/>
      <c r="C11" s="52"/>
      <c r="D11" s="52"/>
      <c r="E11" s="52"/>
      <c r="F11" s="52"/>
      <c r="J11" s="73"/>
    </row>
    <row r="12" spans="1:11" s="2" customFormat="1" ht="24.75" customHeight="1">
      <c r="A12" s="72" t="s">
        <v>86</v>
      </c>
      <c r="B12" s="26"/>
      <c r="C12" s="26"/>
      <c r="D12" s="26"/>
      <c r="E12" s="26"/>
      <c r="F12" s="26"/>
      <c r="G12" s="26"/>
      <c r="H12" s="26"/>
      <c r="I12" s="26"/>
      <c r="J12" s="73"/>
      <c r="K12" s="26"/>
    </row>
    <row r="13" spans="1:11" s="2" customFormat="1" ht="19.5" customHeight="1">
      <c r="A13" s="54" t="s">
        <v>63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6" s="2" customFormat="1" ht="19.5" customHeight="1">
      <c r="A14" s="94" t="s">
        <v>97</v>
      </c>
      <c r="B14" s="52"/>
      <c r="C14" s="52"/>
      <c r="D14" s="52"/>
      <c r="E14" s="52"/>
      <c r="F14" s="52"/>
    </row>
    <row r="15" spans="1:11" s="11" customFormat="1" ht="19.5" customHeight="1">
      <c r="A15" s="59"/>
      <c r="I15" s="13"/>
      <c r="K15" s="13"/>
    </row>
    <row r="16" ht="19.5" customHeight="1">
      <c r="A16" s="54" t="s">
        <v>64</v>
      </c>
    </row>
    <row r="17" spans="1:2" s="69" customFormat="1" ht="19.5" customHeight="1">
      <c r="A17" s="94" t="s">
        <v>97</v>
      </c>
      <c r="B17" s="86"/>
    </row>
    <row r="18" spans="3:5" s="59" customFormat="1" ht="19.5" customHeight="1">
      <c r="C18" s="60"/>
      <c r="D18" s="60"/>
      <c r="E18" s="60"/>
    </row>
    <row r="19" spans="1:6" ht="19.5" customHeight="1">
      <c r="A19" s="54" t="s">
        <v>65</v>
      </c>
      <c r="F19" s="14"/>
    </row>
    <row r="20" spans="1:12" s="69" customFormat="1" ht="19.5" customHeight="1">
      <c r="A20" s="94" t="s">
        <v>97</v>
      </c>
      <c r="B20" s="87"/>
      <c r="I20" s="70"/>
      <c r="J20" s="68"/>
      <c r="L20" s="70"/>
    </row>
    <row r="21" s="59" customFormat="1" ht="18" customHeight="1"/>
    <row r="22" ht="18" customHeight="1">
      <c r="F22" s="12"/>
    </row>
    <row r="23" spans="2:4" s="69" customFormat="1" ht="18" customHeight="1">
      <c r="B23" s="88"/>
      <c r="D23" s="71"/>
    </row>
    <row r="24" s="69" customFormat="1" ht="18" customHeight="1">
      <c r="D24" s="71"/>
    </row>
    <row r="25" s="59" customFormat="1" ht="18" customHeight="1"/>
    <row r="26" ht="18" customHeight="1">
      <c r="A26" s="55"/>
    </row>
    <row r="27" ht="18" customHeight="1"/>
    <row r="28" ht="18" customHeight="1"/>
    <row r="29" ht="24.75" customHeight="1"/>
    <row r="30" ht="24.75" customHeight="1"/>
  </sheetData>
  <sheetProtection password="CBEB" sheet="1"/>
  <mergeCells count="10">
    <mergeCell ref="B3:C3"/>
    <mergeCell ref="B1:F1"/>
    <mergeCell ref="B2:F2"/>
    <mergeCell ref="B8:F8"/>
    <mergeCell ref="J6:K7"/>
    <mergeCell ref="H6:H7"/>
    <mergeCell ref="B4:C4"/>
    <mergeCell ref="B5:C5"/>
    <mergeCell ref="B6:C6"/>
    <mergeCell ref="B7:C7"/>
  </mergeCells>
  <printOptions/>
  <pageMargins left="0.1968503937007874" right="0.1968503937007874" top="0.3937007874015748" bottom="0.3937007874015748" header="0.31496062992125984" footer="0.31496062992125984"/>
  <pageSetup fitToHeight="0" fitToWidth="0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25"/>
  <sheetViews>
    <sheetView zoomScalePageLayoutView="0" workbookViewId="0" topLeftCell="A16">
      <selection activeCell="A7" sqref="A7"/>
    </sheetView>
  </sheetViews>
  <sheetFormatPr defaultColWidth="11.421875" defaultRowHeight="15"/>
  <sheetData>
    <row r="1" ht="15">
      <c r="A1" s="18" t="s">
        <v>32</v>
      </c>
    </row>
    <row r="2" s="83" customFormat="1" ht="15">
      <c r="A2" s="83">
        <f>CONCATENATE(IF(ENVIRONNEMENT!D5=TRUE,ENVIRONNEMENT!F5,""),IF(ENVIRONNEMENT!D6=TRUE,ENVIRONNEMENT!F6,""),IF(ENVIRONNEMENT!D8=TRUE,ENVIRONNEMENT!F8,""),IF(ENVIRONNEMENT!D9=TRUE,ENVIRONNEMENT!F9,""),IF(ENVIRONNEMENT!D10=TRUE,ENVIRONNEMENT!F10,""),IF(ENVIRONNEMENT!D12=TRUE,ENVIRONNEMENT!F12,""),IF(ENVIRONNEMENT!D14=TRUE,ENVIRONNEMENT!F14,""),IF(ENVIRONNEMENT!D16=TRUE,ENVIRONNEMENT!F16,""),IF(ENVIRONNEMENT!D17=TRUE,ENVIRONNEMENT!F17,""),IF(ENVIRONNEMENT!D18=TRUE,ENVIRONNEMENT!F18,""))</f>
      </c>
    </row>
    <row r="4" ht="15">
      <c r="A4" s="20"/>
    </row>
    <row r="5" ht="15">
      <c r="A5" s="50" t="s">
        <v>6</v>
      </c>
    </row>
    <row r="6" s="58" customFormat="1" ht="15">
      <c r="A6" s="57">
        <f>CONCATENATE(IF(SOCIAL!D5=TRUE,SOCIAL!F5,""),IF(SOCIAL!D6=TRUE,SOCIAL!F6,""),IF(SOCIAL!D7=TRUE,SOCIAL!F7,""),IF(SOCIAL!D9=TRUE,SOCIAL!F9,""),IF(SOCIAL!D10=TRUE,SOCIAL!F10,""),IF(SOCIAL!D11=TRUE,SOCIAL!F11,""),IF(SOCIAL!D13=TRUE,SOCIAL!F13,""),IF(SOCIAL!D15=TRUE,SOCIAL!F15,""),IF(SOCIAL!D16=TRUE,SOCIAL!F16,""),IF(SOCIAL!D17=TRUE,SOCIAL!F17,""))</f>
      </c>
    </row>
    <row r="9" ht="15">
      <c r="A9" s="50" t="s">
        <v>49</v>
      </c>
    </row>
    <row r="10" s="85" customFormat="1" ht="15">
      <c r="A10" s="84">
        <f>CONCATENATE(IF(ECONOMIE!D5=TRUE,ECONOMIE!F5,""),IF(ECONOMIE!D6=TRUE,ECONOMIE!F6,""),IF(ECONOMIE!D7=TRUE,ECONOMIE!F7,""),IF(ECONOMIE!D8=TRUE,ECONOMIE!F8,""),IF(ECONOMIE!D9=TRUE,ECONOMIE!F9,""),IF(ECONOMIE!D11=TRUE,ECONOMIE!F11,""),IF(ECONOMIE!D12=TRUE,ECONOMIE!F12,""),IF(ECONOMIE!D13=TRUE,ECONOMIE!F13,""),IF(ECONOMIE!D14=TRUE,ECONOMIE!F14,""),IF(ECONOMIE!D15=TRUE,ECONOMIE!F15,""),)</f>
      </c>
    </row>
    <row r="13" ht="15">
      <c r="A13" s="91" t="s">
        <v>107</v>
      </c>
    </row>
    <row r="14" ht="15">
      <c r="A14" t="s">
        <v>105</v>
      </c>
    </row>
    <row r="15" ht="15">
      <c r="A15" t="s">
        <v>106</v>
      </c>
    </row>
    <row r="18" ht="15">
      <c r="A18" s="91" t="s">
        <v>108</v>
      </c>
    </row>
    <row r="19" ht="15">
      <c r="A19" t="s">
        <v>98</v>
      </c>
    </row>
    <row r="20" ht="15">
      <c r="A20" t="s">
        <v>99</v>
      </c>
    </row>
    <row r="21" ht="15">
      <c r="A21" t="s">
        <v>100</v>
      </c>
    </row>
    <row r="22" ht="15">
      <c r="A22" t="s">
        <v>101</v>
      </c>
    </row>
    <row r="23" ht="15">
      <c r="A23" t="s">
        <v>102</v>
      </c>
    </row>
    <row r="24" ht="15">
      <c r="A24" t="s">
        <v>103</v>
      </c>
    </row>
    <row r="25" ht="15">
      <c r="A25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Triptyque commmun</dc:title>
  <dc:subject/>
  <dc:creator>TOUSSINE Felix</dc:creator>
  <cp:keywords/>
  <dc:description/>
  <cp:lastModifiedBy>ousmanhassan.yaya</cp:lastModifiedBy>
  <cp:lastPrinted>2015-04-26T10:54:39Z</cp:lastPrinted>
  <dcterms:created xsi:type="dcterms:W3CDTF">2015-02-11T05:31:52Z</dcterms:created>
  <dcterms:modified xsi:type="dcterms:W3CDTF">2023-04-14T06:59:17Z</dcterms:modified>
  <cp:category/>
  <cp:version/>
  <cp:contentType/>
  <cp:contentStatus/>
</cp:coreProperties>
</file>